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'стр.1'!$A$1:$DD$41</definedName>
    <definedName name="_xlnm.Print_Area" localSheetId="1">'стр.2'!$A$1:$DD$68</definedName>
    <definedName name="_xlnm.Print_Area" localSheetId="2">'стр.3'!$A$1:$DD$45</definedName>
  </definedNames>
  <calcPr fullCalcOnLoad="1"/>
</workbook>
</file>

<file path=xl/sharedStrings.xml><?xml version="1.0" encoding="utf-8"?>
<sst xmlns="http://schemas.openxmlformats.org/spreadsheetml/2006/main" count="281" uniqueCount="222">
  <si>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</si>
  <si>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</si>
  <si>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</si>
  <si>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</si>
  <si>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</si>
  <si>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</si>
  <si>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</si>
  <si>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</si>
  <si>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</si>
  <si>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</si>
  <si>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</si>
  <si>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</si>
  <si>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</si>
  <si>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</si>
  <si>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</si>
  <si>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</si>
  <si>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</si>
  <si>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</si>
  <si>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</si>
  <si>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</si>
  <si>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</si>
  <si>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</si>
  <si>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</si>
  <si>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</si>
  <si>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</si>
  <si>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</si>
  <si>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</si>
  <si>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</si>
  <si>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</si>
  <si>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</si>
  <si>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</si>
  <si>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</si>
  <si>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</si>
  <si>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</si>
  <si>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</si>
  <si>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</si>
  <si>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</si>
  <si>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</si>
  <si>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</si>
  <si>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</si>
  <si>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</si>
  <si>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</si>
  <si>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</si>
  <si>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</si>
  <si>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</si>
  <si>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</si>
  <si>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</si>
  <si>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</si>
  <si>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</si>
  <si>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</si>
  <si>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</si>
  <si>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</si>
  <si>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</si>
  <si>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</si>
  <si>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791</t>
  </si>
  <si>
    <t>\1010201001\182\0000\110</t>
  </si>
  <si>
    <t>\1010201001\182\1000\110</t>
  </si>
  <si>
    <t>\1060103010\182\0000\110</t>
  </si>
  <si>
    <t>\1060103010\182\1000\110</t>
  </si>
  <si>
    <t>Государственная пошлина</t>
  </si>
  <si>
    <t>\1080402001\791\0000110</t>
  </si>
  <si>
    <t>\1110503510\863\0000\120</t>
  </si>
  <si>
    <t>Доход за аренду имущества</t>
  </si>
  <si>
    <t>Субвенции</t>
  </si>
  <si>
    <t>\0102\\\\\\\\\\</t>
  </si>
  <si>
    <t>\0104\\\\\\\\</t>
  </si>
  <si>
    <t>Мобил.и вневойск.подготовка</t>
  </si>
  <si>
    <t>\0203\\\\\\\</t>
  </si>
  <si>
    <t>Благоустройство</t>
  </si>
  <si>
    <t>\0503\\\\\\\</t>
  </si>
  <si>
    <t>прочие остатки ден.средств</t>
  </si>
  <si>
    <t>\0105020110\791\00000\001\</t>
  </si>
  <si>
    <t>\0105020110\791\00000\001а\</t>
  </si>
  <si>
    <t>\0105020110\791\00000\002\</t>
  </si>
  <si>
    <t>\0105020110\791\00000\002а\</t>
  </si>
  <si>
    <t>\0105020110\791\00000\510\</t>
  </si>
  <si>
    <t>\0105020110\791\00000\511\</t>
  </si>
  <si>
    <t>\0105020110\791\00000\610\</t>
  </si>
  <si>
    <t>\0105020110\791\00000\611\</t>
  </si>
  <si>
    <t>Глава СП                                                  ахраров</t>
  </si>
  <si>
    <t>Янаульское финансовое управление</t>
  </si>
  <si>
    <t>04278293</t>
  </si>
  <si>
    <t>Дорожное хозяйство</t>
  </si>
  <si>
    <t>\0409\\\\\\\</t>
  </si>
  <si>
    <t>АСП Орловский сельсовет</t>
  </si>
  <si>
    <t>Закиров Ф.Б.</t>
  </si>
  <si>
    <t>Резервные фонды</t>
  </si>
  <si>
    <t>\0111\\\\\\\</t>
  </si>
  <si>
    <t>(в ред. Приказа Минфина России от 19.12.2014 № 157н)</t>
  </si>
  <si>
    <t>80659465</t>
  </si>
  <si>
    <t>по ОКТМО</t>
  </si>
  <si>
    <t>\1060603310\182\0000\110</t>
  </si>
  <si>
    <t>\1060604310\182\1000\110</t>
  </si>
  <si>
    <t>\1110507510\863\0000\120</t>
  </si>
  <si>
    <t>\1110904510\863\0000\120</t>
  </si>
  <si>
    <t>Прочие межбюджетные трансферты</t>
  </si>
  <si>
    <t>\1060603310\182\1000\110</t>
  </si>
  <si>
    <t>\1060603310\182\2100\110</t>
  </si>
  <si>
    <t>Доход за аренду имущества(казна)</t>
  </si>
  <si>
    <t>Доход за аренду прочие</t>
  </si>
  <si>
    <t>Дотации выравнивание</t>
  </si>
  <si>
    <t>Дотации на потдержку мер</t>
  </si>
  <si>
    <t>\2021500110\791\0000\151</t>
  </si>
  <si>
    <t>\2021500210\791\0000\151</t>
  </si>
  <si>
    <t>\2023511810\791\0000\151</t>
  </si>
  <si>
    <t>\2024999910\791\7502\151</t>
  </si>
  <si>
    <t>500000,00</t>
  </si>
  <si>
    <t>Налог на доходы физических лиц с доходов, источником которых является налоговый агент</t>
  </si>
  <si>
    <t>Налог на имущество физ.лиц</t>
  </si>
  <si>
    <t>Земельный налог физ.лиц</t>
  </si>
  <si>
    <t>Земельный налог юр.лиц</t>
  </si>
  <si>
    <t>\0310\\\\\\\</t>
  </si>
  <si>
    <t>Обеспечкение пожарной безопасности</t>
  </si>
  <si>
    <t>Функционирование высшего должностного лица субъекта РФ и МО</t>
  </si>
  <si>
    <t>Глава муниципального образования</t>
  </si>
  <si>
    <t>\0102\791\99\\\\\\\\\\ \</t>
  </si>
  <si>
    <t>\0102\791\99\0\\\\\\\\\ \</t>
  </si>
  <si>
    <t>\0102\791\99\0\0203\\\\\\\\ \</t>
  </si>
  <si>
    <t>Заработная плата</t>
  </si>
  <si>
    <t>\0102\791\99\0\00\02030\121\211\ФЗ.131.03.2\\15101\\ \</t>
  </si>
  <si>
    <t>Фонды на оплату труда</t>
  </si>
  <si>
    <t>\0102\791\99\0\00\02030\129\213\ФЗ.131.03.2\\15101\\ \</t>
  </si>
  <si>
    <t>Функционирование Правительства РФ</t>
  </si>
  <si>
    <t>Аппарат управления</t>
  </si>
  <si>
    <t>\0104\791\99\\\\\\\\\\ \</t>
  </si>
  <si>
    <t>\0102\791\99\0\0204\\\\\\\\ \</t>
  </si>
  <si>
    <t>Услуги связи</t>
  </si>
  <si>
    <t>Оплата  потребленя электроэнергии</t>
  </si>
  <si>
    <t>Оплата арендной платы</t>
  </si>
  <si>
    <t>Прочие услуги по содержанию имущества</t>
  </si>
  <si>
    <t>Иные работы и услуги</t>
  </si>
  <si>
    <t>Услуги по страхованию</t>
  </si>
  <si>
    <t>Увеличение стоимости МЗ</t>
  </si>
  <si>
    <t>Уплата налогов(имущество)</t>
  </si>
  <si>
    <t>Уплата прочих налогов(госпошлина)</t>
  </si>
  <si>
    <t>Уплата иных платежей(штрафы,пени)</t>
  </si>
  <si>
    <t>\0111\791\99\\\\\\\\\\ \</t>
  </si>
  <si>
    <t>\0111\791\99\0\\\\\\\\ \</t>
  </si>
  <si>
    <t>Резервные фонды местных администраций</t>
  </si>
  <si>
    <t>\0111\791\99\0\00\07500\870\290.8\ФЗ.131.03.128\\15101\\ \</t>
  </si>
  <si>
    <t>Первичный воинский учет</t>
  </si>
  <si>
    <t>\0203\791\99\\\\\\\\\\ \</t>
  </si>
  <si>
    <t>\0203\791\99\0\\\\\\\\\ \</t>
  </si>
  <si>
    <t>Осуществление ПВУ</t>
  </si>
  <si>
    <t>\0203\791\99\0\5118\\\\\\\\ \</t>
  </si>
  <si>
    <t>\0203\791\99\0\00\51180\121\211\ФЗ.53.98.1\\15504\\ \</t>
  </si>
  <si>
    <t>\0203\791\99\0\00\51180\122\212.3\ФЗ.53.98.1\\15504\\ \</t>
  </si>
  <si>
    <t>\0203\791\99\0\00\51180\129\213\ФЗ.53.98.1\\15504\\ \</t>
  </si>
  <si>
    <t>\0203\791\99\0\00\51180\244\340.3\ФЗ.53.98.1\\15504\\ \</t>
  </si>
  <si>
    <t>Благоустройство населенных пунктов</t>
  </si>
  <si>
    <t>\0310\791\30\\\\\\\\\\ \</t>
  </si>
  <si>
    <t>ПП "Обеспечение пожарной безопасности"</t>
  </si>
  <si>
    <t>\0310\791\30\3\\\\\\\\\ \</t>
  </si>
  <si>
    <t>Увеличение стоимости Основных средств</t>
  </si>
  <si>
    <t>\0409\791\30\\\\\\\\\\ \</t>
  </si>
  <si>
    <t>ПП  "Дорожное хозяйство"</t>
  </si>
  <si>
    <t>\0409\791\30\1\\\\\\\\\ \</t>
  </si>
  <si>
    <t>Содержание автомобильных дорог (РБ)</t>
  </si>
  <si>
    <t>\0409\791\30\1\01\74040\244\225.6\РП.67.12.1\\15407\\ \</t>
  </si>
  <si>
    <t>\0503\791\30\\\\\\\\\\ \</t>
  </si>
  <si>
    <t>ПП "Благоустройство территорий НП"</t>
  </si>
  <si>
    <t>\0503\791\30\2\\\\\\\\\ \</t>
  </si>
  <si>
    <t>Оплата уличного освещения</t>
  </si>
  <si>
    <t>Содержание улиц в чистоте</t>
  </si>
  <si>
    <t>Прочие работы</t>
  </si>
  <si>
    <t>Содержание улиц в чистоте (РБ)</t>
  </si>
  <si>
    <t>\0503\791\30\2\02\74040\244\225.1\РП.67.12.1\\15010\\ \</t>
  </si>
  <si>
    <t>Прочие работы по благоустройству (РБ)</t>
  </si>
  <si>
    <t>\0503\791\30\2\02\74040\244\226.10\РП.67.12.1\\15010\\ \</t>
  </si>
  <si>
    <t>Увеличение стоимости материальных запасов (РБ)</t>
  </si>
  <si>
    <t>\0503\791\30\2\02\74040\244\340.3\РП.67.12.1\\15010\\ \</t>
  </si>
  <si>
    <t>18</t>
  </si>
  <si>
    <t>Содержание имущества в чистоте</t>
  </si>
  <si>
    <t>Услуги в области ИТ</t>
  </si>
  <si>
    <t>\0104\791\99\0\00\02040\121\211\ФЗ.131.03.141\\15101\\ \</t>
  </si>
  <si>
    <t>\0104\791\99\0\00\02040\129\213\ФЗ.131.03.141\\15101\\ \</t>
  </si>
  <si>
    <t>\0104\791\99\0\00\02040\244\221\ФЗ.131.03.141\\15101\\ \</t>
  </si>
  <si>
    <t>\0104\791\99\0\00\02040\244\223.6\ФЗ.131.03.141\\15101\\ \</t>
  </si>
  <si>
    <t>\0104\791\99\0\00\02040\244\224\ФЗ.131.03.141\\15101\\ \</t>
  </si>
  <si>
    <t>\0104\791\99\0\00\02040\244\225.1\ФЗ.131.03.141\\15101\\ \</t>
  </si>
  <si>
    <t>\0104\791\99\0\00\02040\244\225.6\ФЗ.131.03.141\\15101\\ \</t>
  </si>
  <si>
    <t>\0104\791\99\0\00\02040\244\226.10\ФЗ.131.03.141\\15101\\ \</t>
  </si>
  <si>
    <t xml:space="preserve">\0104\791\99\0\00\02040\244\226.6\ФЗ.131.03.141\\15101\\ \ </t>
  </si>
  <si>
    <t xml:space="preserve">\0104\791\99\0\00\02040\244\226.7\ФЗ.131.03.141\\15101\\ \ </t>
  </si>
  <si>
    <t>\0104\791\99\0\00\02040\244\340.3\ФЗ.131.03.141\\15101\\ \</t>
  </si>
  <si>
    <t>\0104\791\99\0\00\02040\851\290.1.1\ФЗ.131.03.141\\15101\\ \</t>
  </si>
  <si>
    <t>\0104\791\99\0\00\02040\852\290.1.1\ФЗ.131.03.141\\15101\\ \</t>
  </si>
  <si>
    <t>\0104\791\99\0\00\02040\852\290.1.2\ФЗ.131.03.141\\15101\\ \</t>
  </si>
  <si>
    <t>Сафин Р.М.</t>
  </si>
  <si>
    <t>Директор-главный бухгалтер</t>
  </si>
  <si>
    <t>\0503\791\30\2\02\06050\244\223.6\ФЗ.131.03.11\\15010\\ \</t>
  </si>
  <si>
    <t>\0503\791\30\2\02\06050\244\225.1\ФЗ.131.03.11\\15010\\ \</t>
  </si>
  <si>
    <t>\0503\791\30\2\02\06050\244\225.6\ФЗ.131.03.11\\15010\\ \</t>
  </si>
  <si>
    <t>\0503\791\30\2\02\06050\244\226.10\ФЗ.131.03.11\\15010\\ \</t>
  </si>
  <si>
    <t>\1010201001\182\3000\110</t>
  </si>
  <si>
    <t>\1010201001\182\2100\110</t>
  </si>
  <si>
    <t>\1060103010\182\2100\110</t>
  </si>
  <si>
    <t>\1060604310\182\2100\110</t>
  </si>
  <si>
    <t xml:space="preserve">\1163305010\892\0000\140 </t>
  </si>
  <si>
    <t>Денежные взыскания (штрафы) за нарушение законодательства Российской Федерации</t>
  </si>
  <si>
    <t>\2024001410\791\0000\151</t>
  </si>
  <si>
    <t>Межбюджетные трансферты, передаваемые бюджетам сельских поселений</t>
  </si>
  <si>
    <t>\0409\791\30\1\01\03150\244\225.2\ФЗ.131.03.62\\15407\\</t>
  </si>
  <si>
    <t>Текущий ремонт дорог ДФ</t>
  </si>
  <si>
    <t>Содержание в чистоте ДФ</t>
  </si>
  <si>
    <t>\0409\791\30\1\01\03150\244\225.1\ФЗ.131.03.62\\15407\\</t>
  </si>
  <si>
    <t>Единый сельскохозяйственный налог</t>
  </si>
  <si>
    <t xml:space="preserve">\1050301001\182\1000\110 </t>
  </si>
  <si>
    <t>июня</t>
  </si>
  <si>
    <t>31.05.2018</t>
  </si>
  <si>
    <t>\1010203001\182\3000\110</t>
  </si>
  <si>
    <t>350342,76</t>
  </si>
  <si>
    <t>Прочие расходы</t>
  </si>
  <si>
    <t>\0104\791\99\0\00\02040\122\212.3\ФЗ.131.03.141\\15101\\ \</t>
  </si>
  <si>
    <t>\0310\791\30\3\03\74040\244\226.10\РП.67.12.1\\15005\\ \</t>
  </si>
  <si>
    <t>\0409\791\30\1\01\74040\244\226.10\РП.67.12.1\\15016\\ \</t>
  </si>
  <si>
    <t>\0503\791\30\2\02\06050\244\340.3\ФЗ.131.03.11\\15010\\ \</t>
  </si>
  <si>
    <t>Капитальный ремонт</t>
  </si>
  <si>
    <t>\0503\791\30\2\02\S2471\243\225.3\ФЗ.131.03.11\\15010\\ \</t>
  </si>
  <si>
    <t>31</t>
  </si>
  <si>
    <t>мая</t>
  </si>
  <si>
    <t>Исполнитель (тел.55368)             Яхина Г.Р.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</si>
</sst>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2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2" xfId="0" applyNumberFormat="1" applyFont="1" applyBorder="1" applyAlignment="1" quotePrefix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vertical="justify" wrapText="1"/>
    </xf>
    <xf numFmtId="0" fontId="2" fillId="0" borderId="20" xfId="0" applyFont="1" applyBorder="1" applyAlignment="1">
      <alignment vertical="justify" wrapText="1"/>
    </xf>
    <xf numFmtId="49" fontId="2" fillId="0" borderId="2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4" fontId="7" fillId="0" borderId="31" xfId="0" applyNumberFormat="1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top"/>
    </xf>
    <xf numFmtId="49" fontId="2" fillId="0" borderId="31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4" fontId="7" fillId="0" borderId="35" xfId="0" applyNumberFormat="1" applyFont="1" applyBorder="1" applyAlignment="1">
      <alignment/>
    </xf>
    <xf numFmtId="4" fontId="7" fillId="0" borderId="36" xfId="0" applyNumberFormat="1" applyFont="1" applyBorder="1" applyAlignment="1">
      <alignment/>
    </xf>
    <xf numFmtId="4" fontId="7" fillId="0" borderId="37" xfId="0" applyNumberFormat="1" applyFont="1" applyBorder="1" applyAlignment="1">
      <alignment/>
    </xf>
    <xf numFmtId="49" fontId="2" fillId="0" borderId="38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/>
    </xf>
    <xf numFmtId="49" fontId="2" fillId="0" borderId="39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49" fontId="2" fillId="0" borderId="43" xfId="0" applyNumberFormat="1" applyFont="1" applyBorder="1" applyAlignment="1">
      <alignment horizontal="center"/>
    </xf>
    <xf numFmtId="49" fontId="2" fillId="0" borderId="16" xfId="0" applyNumberFormat="1" applyFont="1" applyBorder="1" applyAlignment="1" quotePrefix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8" xfId="0" applyFont="1" applyBorder="1" applyAlignment="1">
      <alignment vertical="justify" wrapText="1"/>
    </xf>
    <xf numFmtId="0" fontId="2" fillId="0" borderId="49" xfId="0" applyFont="1" applyBorder="1" applyAlignment="1">
      <alignment vertical="justify" wrapText="1"/>
    </xf>
    <xf numFmtId="0" fontId="1" fillId="0" borderId="0" xfId="0" applyFont="1" applyAlignment="1">
      <alignment horizontal="center"/>
    </xf>
    <xf numFmtId="4" fontId="7" fillId="0" borderId="47" xfId="0" applyNumberFormat="1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9" fontId="2" fillId="0" borderId="22" xfId="0" applyNumberFormat="1" applyFont="1" applyBorder="1" applyAlignment="1" quotePrefix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/>
    </xf>
    <xf numFmtId="2" fontId="2" fillId="0" borderId="18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left"/>
    </xf>
    <xf numFmtId="4" fontId="7" fillId="0" borderId="18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49" fontId="7" fillId="0" borderId="21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top"/>
    </xf>
    <xf numFmtId="4" fontId="7" fillId="0" borderId="50" xfId="0" applyNumberFormat="1" applyFont="1" applyBorder="1" applyAlignment="1">
      <alignment horizontal="center"/>
    </xf>
    <xf numFmtId="4" fontId="7" fillId="0" borderId="51" xfId="0" applyNumberFormat="1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4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7" fillId="0" borderId="48" xfId="0" applyFont="1" applyBorder="1" applyAlignment="1">
      <alignment vertical="justify" wrapText="1"/>
    </xf>
    <xf numFmtId="0" fontId="7" fillId="0" borderId="49" xfId="0" applyFont="1" applyBorder="1" applyAlignment="1">
      <alignment vertical="justify" wrapText="1"/>
    </xf>
    <xf numFmtId="49" fontId="2" fillId="0" borderId="54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0" fontId="2" fillId="0" borderId="56" xfId="0" applyFont="1" applyBorder="1" applyAlignment="1">
      <alignment horizontal="left" wrapText="1"/>
    </xf>
    <xf numFmtId="0" fontId="2" fillId="0" borderId="57" xfId="0" applyFont="1" applyBorder="1" applyAlignment="1">
      <alignment horizontal="left" wrapText="1"/>
    </xf>
    <xf numFmtId="49" fontId="2" fillId="0" borderId="51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41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wrapText="1" indent="2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4" fontId="2" fillId="0" borderId="59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63" xfId="0" applyFont="1" applyBorder="1" applyAlignment="1">
      <alignment horizontal="left" vertical="center" wrapText="1" indent="2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6" fillId="0" borderId="56" xfId="0" applyFont="1" applyBorder="1" applyAlignment="1">
      <alignment horizontal="center" vertical="top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64" xfId="0" applyFont="1" applyBorder="1" applyAlignment="1">
      <alignment wrapText="1"/>
    </xf>
    <xf numFmtId="0" fontId="2" fillId="0" borderId="65" xfId="0" applyFont="1" applyBorder="1" applyAlignment="1">
      <alignment wrapText="1"/>
    </xf>
    <xf numFmtId="4" fontId="2" fillId="0" borderId="22" xfId="0" applyNumberFormat="1" applyFont="1" applyBorder="1" applyAlignment="1">
      <alignment horizontal="right" wrapText="1"/>
    </xf>
    <xf numFmtId="4" fontId="2" fillId="0" borderId="23" xfId="0" applyNumberFormat="1" applyFont="1" applyBorder="1" applyAlignment="1">
      <alignment horizontal="right" wrapText="1"/>
    </xf>
    <xf numFmtId="4" fontId="2" fillId="0" borderId="24" xfId="0" applyNumberFormat="1" applyFont="1" applyBorder="1" applyAlignment="1">
      <alignment horizontal="right" wrapText="1"/>
    </xf>
    <xf numFmtId="2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1"/>
  <sheetViews>
    <sheetView view="pageBreakPreview" zoomScaleSheetLayoutView="100" zoomScalePageLayoutView="0" workbookViewId="0" topLeftCell="A12">
      <selection activeCell="EH21" sqref="EH21"/>
    </sheetView>
  </sheetViews>
  <sheetFormatPr defaultColWidth="0.875" defaultRowHeight="12.75"/>
  <cols>
    <col min="1" max="26" width="0.875" style="1" customWidth="1"/>
    <col min="27" max="27" width="8.75390625" style="1" customWidth="1"/>
    <col min="28" max="53" width="0.875" style="1" customWidth="1"/>
    <col min="54" max="54" width="2.875" style="1" customWidth="1"/>
    <col min="55" max="72" width="0.875" style="1" customWidth="1"/>
    <col min="73" max="73" width="0.6171875" style="1" customWidth="1"/>
    <col min="74" max="74" width="0.875" style="1" hidden="1" customWidth="1"/>
    <col min="75" max="75" width="0.12890625" style="1" customWidth="1"/>
    <col min="76" max="76" width="0.875" style="1" hidden="1" customWidth="1"/>
    <col min="77" max="105" width="0.875" style="1" customWidth="1"/>
    <col min="106" max="106" width="9.875" style="1" customWidth="1"/>
    <col min="107" max="108" width="0.875" style="1" hidden="1" customWidth="1"/>
    <col min="109" max="16384" width="0.875" style="1" customWidth="1"/>
  </cols>
  <sheetData>
    <row r="1" spans="68:106" ht="2.25" customHeight="1"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</row>
    <row r="2" spans="68:108" s="23" customFormat="1" ht="21" customHeight="1" hidden="1"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D2" s="24" t="s">
        <v>88</v>
      </c>
    </row>
    <row r="3" s="23" customFormat="1" ht="12" customHeight="1">
      <c r="DD3" s="24" t="s">
        <v>88</v>
      </c>
    </row>
    <row r="4" spans="1:108" ht="15" customHeight="1" thickBot="1">
      <c r="A4" s="78" t="s">
        <v>26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O4" s="73" t="s">
        <v>7</v>
      </c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5"/>
    </row>
    <row r="5" spans="1:108" s="2" customFormat="1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CM5" s="4" t="s">
        <v>51</v>
      </c>
      <c r="CO5" s="79" t="s">
        <v>27</v>
      </c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1"/>
    </row>
    <row r="6" spans="36:108" s="2" customFormat="1" ht="15" customHeight="1">
      <c r="AJ6" s="4" t="s">
        <v>12</v>
      </c>
      <c r="AK6" s="82" t="s">
        <v>208</v>
      </c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76">
        <v>20</v>
      </c>
      <c r="BB6" s="76"/>
      <c r="BC6" s="76"/>
      <c r="BD6" s="76"/>
      <c r="BE6" s="77" t="s">
        <v>171</v>
      </c>
      <c r="BF6" s="77"/>
      <c r="BG6" s="77"/>
      <c r="BH6" s="2" t="s">
        <v>13</v>
      </c>
      <c r="CM6" s="4" t="s">
        <v>8</v>
      </c>
      <c r="CO6" s="43" t="s">
        <v>209</v>
      </c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5"/>
    </row>
    <row r="7" spans="1:108" s="2" customFormat="1" ht="14.25" customHeight="1">
      <c r="A7" s="2" t="s">
        <v>41</v>
      </c>
      <c r="CM7" s="4" t="s">
        <v>9</v>
      </c>
      <c r="CO7" s="43" t="s">
        <v>81</v>
      </c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5"/>
    </row>
    <row r="8" spans="1:108" s="2" customFormat="1" ht="12" customHeight="1">
      <c r="A8" s="5" t="s">
        <v>42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7"/>
      <c r="Q8" s="17"/>
      <c r="R8" s="17"/>
      <c r="S8" s="83" t="s">
        <v>80</v>
      </c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17"/>
      <c r="BZ8" s="17"/>
      <c r="CA8" s="17"/>
      <c r="CB8" s="17"/>
      <c r="CC8" s="17"/>
      <c r="CD8" s="5"/>
      <c r="CM8" s="4" t="s">
        <v>40</v>
      </c>
      <c r="CO8" s="43" t="s">
        <v>54</v>
      </c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5"/>
    </row>
    <row r="9" spans="1:108" s="2" customFormat="1" ht="14.25" customHeight="1">
      <c r="A9" s="5" t="s">
        <v>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17"/>
      <c r="AP9" s="17"/>
      <c r="AQ9" s="54" t="s">
        <v>84</v>
      </c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17"/>
      <c r="BZ9" s="17"/>
      <c r="CA9" s="17"/>
      <c r="CB9" s="17"/>
      <c r="CC9" s="17"/>
      <c r="CD9" s="5"/>
      <c r="CM9" s="4" t="s">
        <v>90</v>
      </c>
      <c r="CO9" s="43" t="s">
        <v>89</v>
      </c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5"/>
    </row>
    <row r="10" spans="1:108" s="2" customFormat="1" ht="15" customHeight="1">
      <c r="A10" s="2" t="s">
        <v>36</v>
      </c>
      <c r="CM10" s="4"/>
      <c r="CO10" s="43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5"/>
    </row>
    <row r="11" spans="1:108" s="2" customFormat="1" ht="14.25" customHeight="1" thickBot="1">
      <c r="A11" s="2" t="s">
        <v>37</v>
      </c>
      <c r="CO11" s="51" t="s">
        <v>10</v>
      </c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3"/>
    </row>
    <row r="12" spans="1:108" s="3" customFormat="1" ht="25.5" customHeight="1">
      <c r="A12" s="56" t="s">
        <v>28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</row>
    <row r="13" spans="1:108" ht="34.5" customHeight="1">
      <c r="A13" s="46" t="s">
        <v>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 t="s">
        <v>1</v>
      </c>
      <c r="AC13" s="47"/>
      <c r="AD13" s="47"/>
      <c r="AE13" s="47"/>
      <c r="AF13" s="47"/>
      <c r="AG13" s="47"/>
      <c r="AH13" s="47" t="s">
        <v>43</v>
      </c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 t="s">
        <v>38</v>
      </c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 t="s">
        <v>2</v>
      </c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 t="s">
        <v>3</v>
      </c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88"/>
    </row>
    <row r="14" spans="1:108" s="14" customFormat="1" ht="12" customHeight="1" thickBot="1">
      <c r="A14" s="48">
        <v>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0">
        <v>2</v>
      </c>
      <c r="AC14" s="50"/>
      <c r="AD14" s="50"/>
      <c r="AE14" s="50"/>
      <c r="AF14" s="50"/>
      <c r="AG14" s="50"/>
      <c r="AH14" s="50">
        <v>3</v>
      </c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>
        <v>4</v>
      </c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>
        <v>5</v>
      </c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>
        <v>6</v>
      </c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7"/>
    </row>
    <row r="15" spans="1:108" ht="14.25" customHeight="1">
      <c r="A15" s="59" t="s">
        <v>29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60"/>
      <c r="AB15" s="64" t="s">
        <v>5</v>
      </c>
      <c r="AC15" s="58"/>
      <c r="AD15" s="58"/>
      <c r="AE15" s="58"/>
      <c r="AF15" s="58"/>
      <c r="AG15" s="58"/>
      <c r="AH15" s="58" t="s">
        <v>6</v>
      </c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61">
        <f>BC17+BC23+BC26+BC29+BC32+BC33+BC34+BC35+BC37+BC38+BC39+BC41+BC40</f>
        <v>2859342.76</v>
      </c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3"/>
      <c r="BY15" s="55">
        <f>BY17+BY23+BY26+BY29+BY33+BY34+BY37+BY38+BY39+BY41+BY36+BY22+BY21</f>
        <v>1218078.53</v>
      </c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>
        <f>BC15-BY15</f>
        <v>1641264.2299999997</v>
      </c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87"/>
    </row>
    <row r="16" spans="1:108" ht="13.5" customHeight="1">
      <c r="A16" s="69" t="s">
        <v>4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70"/>
      <c r="AB16" s="66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8"/>
    </row>
    <row r="17" spans="1:108" ht="36" customHeight="1">
      <c r="A17" s="84" t="s">
        <v>107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5"/>
      <c r="AB17" s="71"/>
      <c r="AC17" s="42"/>
      <c r="AD17" s="42"/>
      <c r="AE17" s="42"/>
      <c r="AF17" s="42"/>
      <c r="AG17" s="42"/>
      <c r="AH17" s="42" t="s">
        <v>55</v>
      </c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28">
        <v>18000</v>
      </c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>
        <f>BY18+BY19+BY20</f>
        <v>4670.670000000001</v>
      </c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>
        <f>BC17-BY17</f>
        <v>13329.329999999998</v>
      </c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9"/>
    </row>
    <row r="18" spans="1:108" ht="34.5" customHeight="1">
      <c r="A18" s="84" t="s">
        <v>107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5"/>
      <c r="AB18" s="32"/>
      <c r="AC18" s="33"/>
      <c r="AD18" s="33"/>
      <c r="AE18" s="33"/>
      <c r="AF18" s="33"/>
      <c r="AG18" s="33"/>
      <c r="AH18" s="42" t="s">
        <v>56</v>
      </c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>
        <v>4670.64</v>
      </c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8">
        <f>BC18-BY18</f>
        <v>-4670.64</v>
      </c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9"/>
    </row>
    <row r="19" spans="1:108" ht="34.5" customHeight="1">
      <c r="A19" s="84" t="s">
        <v>107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5"/>
      <c r="AB19" s="32"/>
      <c r="AC19" s="33"/>
      <c r="AD19" s="33"/>
      <c r="AE19" s="33"/>
      <c r="AF19" s="33"/>
      <c r="AG19" s="33"/>
      <c r="AH19" s="42" t="s">
        <v>195</v>
      </c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>
        <v>0.02</v>
      </c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8">
        <f>BC19-BY19</f>
        <v>-0.02</v>
      </c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9"/>
    </row>
    <row r="20" spans="1:108" ht="34.5" customHeight="1">
      <c r="A20" s="84" t="s">
        <v>107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5"/>
      <c r="AB20" s="32"/>
      <c r="AC20" s="33"/>
      <c r="AD20" s="33"/>
      <c r="AE20" s="33"/>
      <c r="AF20" s="33"/>
      <c r="AG20" s="33"/>
      <c r="AH20" s="42" t="s">
        <v>194</v>
      </c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>
        <v>0.01</v>
      </c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187">
        <f>BC20-BY20</f>
        <v>-0.01</v>
      </c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9"/>
      <c r="DC20" s="25"/>
      <c r="DD20" s="26"/>
    </row>
    <row r="21" spans="1:108" ht="34.5" customHeight="1">
      <c r="A21" s="84" t="s">
        <v>107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5"/>
      <c r="AB21" s="32"/>
      <c r="AC21" s="33"/>
      <c r="AD21" s="33"/>
      <c r="AE21" s="33"/>
      <c r="AF21" s="33"/>
      <c r="AG21" s="33"/>
      <c r="AH21" s="42" t="s">
        <v>210</v>
      </c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>
        <v>30</v>
      </c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8">
        <f>BC21-BY21</f>
        <v>-30</v>
      </c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9"/>
    </row>
    <row r="22" spans="1:108" ht="24" customHeight="1">
      <c r="A22" s="84" t="s">
        <v>206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5"/>
      <c r="AB22" s="32"/>
      <c r="AC22" s="33"/>
      <c r="AD22" s="33"/>
      <c r="AE22" s="33"/>
      <c r="AF22" s="33"/>
      <c r="AG22" s="33"/>
      <c r="AH22" s="72" t="s">
        <v>207</v>
      </c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>
        <v>292.8</v>
      </c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8">
        <f>BC22-BY22</f>
        <v>-292.8</v>
      </c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9"/>
    </row>
    <row r="23" spans="1:108" ht="13.5" customHeight="1">
      <c r="A23" s="30" t="s">
        <v>108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1"/>
      <c r="AB23" s="32"/>
      <c r="AC23" s="33"/>
      <c r="AD23" s="33"/>
      <c r="AE23" s="33"/>
      <c r="AF23" s="33"/>
      <c r="AG23" s="33"/>
      <c r="AH23" s="33" t="s">
        <v>57</v>
      </c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27">
        <v>10000</v>
      </c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>
        <f>BY24+BY25</f>
        <v>390.53000000000003</v>
      </c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8">
        <f aca="true" t="shared" si="0" ref="CO23:CO39">BC23-BY23</f>
        <v>9609.47</v>
      </c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9"/>
    </row>
    <row r="24" spans="1:108" ht="13.5" customHeight="1">
      <c r="A24" s="30" t="s">
        <v>108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1"/>
      <c r="AB24" s="32"/>
      <c r="AC24" s="33"/>
      <c r="AD24" s="33"/>
      <c r="AE24" s="33"/>
      <c r="AF24" s="33"/>
      <c r="AG24" s="33"/>
      <c r="AH24" s="33" t="s">
        <v>58</v>
      </c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>
        <v>384.18</v>
      </c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8">
        <f>BC24-BY24</f>
        <v>-384.18</v>
      </c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9"/>
    </row>
    <row r="25" spans="1:108" ht="13.5" customHeight="1">
      <c r="A25" s="30" t="s">
        <v>108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1"/>
      <c r="AB25" s="32"/>
      <c r="AC25" s="33"/>
      <c r="AD25" s="33"/>
      <c r="AE25" s="33"/>
      <c r="AF25" s="33"/>
      <c r="AG25" s="33"/>
      <c r="AH25" s="33" t="s">
        <v>196</v>
      </c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>
        <v>6.35</v>
      </c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8">
        <f>BC25-BY25</f>
        <v>-6.35</v>
      </c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9"/>
    </row>
    <row r="26" spans="1:108" ht="13.5" customHeight="1">
      <c r="A26" s="30" t="s">
        <v>110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1"/>
      <c r="AB26" s="32"/>
      <c r="AC26" s="33"/>
      <c r="AD26" s="33"/>
      <c r="AE26" s="33"/>
      <c r="AF26" s="33"/>
      <c r="AG26" s="33"/>
      <c r="AH26" s="33" t="s">
        <v>91</v>
      </c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27">
        <v>90000</v>
      </c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>
        <f>BY27+BY28</f>
        <v>36277.67</v>
      </c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8">
        <f t="shared" si="0"/>
        <v>53722.33</v>
      </c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9"/>
    </row>
    <row r="27" spans="1:108" ht="13.5" customHeight="1">
      <c r="A27" s="30" t="s">
        <v>110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1"/>
      <c r="AB27" s="32"/>
      <c r="AC27" s="33"/>
      <c r="AD27" s="33"/>
      <c r="AE27" s="33"/>
      <c r="AF27" s="33"/>
      <c r="AG27" s="33"/>
      <c r="AH27" s="33" t="s">
        <v>96</v>
      </c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>
        <v>35501.31</v>
      </c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8">
        <f>BC27-BY27</f>
        <v>-35501.31</v>
      </c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9"/>
    </row>
    <row r="28" spans="1:108" ht="13.5" customHeight="1">
      <c r="A28" s="30" t="s">
        <v>110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1"/>
      <c r="AB28" s="32"/>
      <c r="AC28" s="33"/>
      <c r="AD28" s="33"/>
      <c r="AE28" s="33"/>
      <c r="AF28" s="33"/>
      <c r="AG28" s="33"/>
      <c r="AH28" s="33" t="s">
        <v>97</v>
      </c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>
        <v>776.36</v>
      </c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8">
        <f>BC28-BY28</f>
        <v>-776.36</v>
      </c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9"/>
    </row>
    <row r="29" spans="1:108" ht="13.5" customHeight="1">
      <c r="A29" s="30" t="s">
        <v>109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1"/>
      <c r="AB29" s="32"/>
      <c r="AC29" s="33"/>
      <c r="AD29" s="33"/>
      <c r="AE29" s="33"/>
      <c r="AF29" s="33"/>
      <c r="AG29" s="33"/>
      <c r="AH29" s="33" t="s">
        <v>92</v>
      </c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27">
        <v>35000</v>
      </c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>
        <f>BY30+BY31</f>
        <v>8645.32</v>
      </c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8">
        <f t="shared" si="0"/>
        <v>26354.68</v>
      </c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9"/>
    </row>
    <row r="30" spans="1:108" ht="13.5" customHeight="1">
      <c r="A30" s="30" t="s">
        <v>109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1"/>
      <c r="AB30" s="32"/>
      <c r="AC30" s="33"/>
      <c r="AD30" s="33"/>
      <c r="AE30" s="33"/>
      <c r="AF30" s="33"/>
      <c r="AG30" s="33"/>
      <c r="AH30" s="33" t="s">
        <v>92</v>
      </c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>
        <v>8378.69</v>
      </c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8">
        <f>BC30-BY30</f>
        <v>-8378.69</v>
      </c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9"/>
    </row>
    <row r="31" spans="1:108" ht="13.5" customHeight="1">
      <c r="A31" s="30" t="s">
        <v>109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1"/>
      <c r="AB31" s="32"/>
      <c r="AC31" s="33"/>
      <c r="AD31" s="33"/>
      <c r="AE31" s="33"/>
      <c r="AF31" s="33"/>
      <c r="AG31" s="33"/>
      <c r="AH31" s="33" t="s">
        <v>197</v>
      </c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>
        <v>266.63</v>
      </c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8">
        <f>BC31-BY31</f>
        <v>-266.63</v>
      </c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9"/>
    </row>
    <row r="32" spans="1:108" ht="13.5" customHeight="1">
      <c r="A32" s="30" t="s">
        <v>59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1"/>
      <c r="AB32" s="32"/>
      <c r="AC32" s="33"/>
      <c r="AD32" s="33"/>
      <c r="AE32" s="33"/>
      <c r="AF32" s="33"/>
      <c r="AG32" s="33"/>
      <c r="AH32" s="33" t="s">
        <v>60</v>
      </c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27">
        <v>2000</v>
      </c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8">
        <f t="shared" si="0"/>
        <v>2000</v>
      </c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9"/>
    </row>
    <row r="33" spans="1:108" ht="13.5" customHeight="1">
      <c r="A33" s="30" t="s">
        <v>62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1"/>
      <c r="AB33" s="40"/>
      <c r="AC33" s="35"/>
      <c r="AD33" s="35"/>
      <c r="AE33" s="35"/>
      <c r="AF33" s="35"/>
      <c r="AG33" s="36"/>
      <c r="AH33" s="41" t="s">
        <v>61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6"/>
      <c r="BC33" s="27">
        <v>10000</v>
      </c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8">
        <f t="shared" si="0"/>
        <v>10000</v>
      </c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9"/>
    </row>
    <row r="34" spans="1:108" ht="13.5" customHeight="1">
      <c r="A34" s="30" t="s">
        <v>98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1"/>
      <c r="AB34" s="40"/>
      <c r="AC34" s="35"/>
      <c r="AD34" s="35"/>
      <c r="AE34" s="35"/>
      <c r="AF34" s="35"/>
      <c r="AG34" s="36"/>
      <c r="AH34" s="41" t="s">
        <v>93</v>
      </c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6"/>
      <c r="BC34" s="27">
        <v>20000</v>
      </c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>
        <v>16355.54</v>
      </c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8">
        <f>BC34-BY34</f>
        <v>3644.459999999999</v>
      </c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9"/>
    </row>
    <row r="35" spans="1:108" ht="13.5" customHeight="1">
      <c r="A35" s="30" t="s">
        <v>99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1"/>
      <c r="AB35" s="40"/>
      <c r="AC35" s="35"/>
      <c r="AD35" s="35"/>
      <c r="AE35" s="35"/>
      <c r="AF35" s="35"/>
      <c r="AG35" s="36"/>
      <c r="AH35" s="41" t="s">
        <v>94</v>
      </c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6"/>
      <c r="BC35" s="27">
        <v>50000</v>
      </c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8">
        <f>BC35-BY35</f>
        <v>50000</v>
      </c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9"/>
    </row>
    <row r="36" spans="1:108" ht="21.75" customHeight="1">
      <c r="A36" s="38" t="s">
        <v>199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  <c r="AB36" s="40"/>
      <c r="AC36" s="35"/>
      <c r="AD36" s="35"/>
      <c r="AE36" s="35"/>
      <c r="AF36" s="35"/>
      <c r="AG36" s="36"/>
      <c r="AH36" s="34" t="s">
        <v>198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6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>
        <v>20000</v>
      </c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8">
        <f>BC36-BY36</f>
        <v>-20000</v>
      </c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9"/>
    </row>
    <row r="37" spans="1:108" ht="13.5" customHeight="1">
      <c r="A37" s="30" t="s">
        <v>100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1"/>
      <c r="AB37" s="40"/>
      <c r="AC37" s="35"/>
      <c r="AD37" s="35"/>
      <c r="AE37" s="35"/>
      <c r="AF37" s="35"/>
      <c r="AG37" s="36"/>
      <c r="AH37" s="41" t="s">
        <v>102</v>
      </c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6"/>
      <c r="BC37" s="27">
        <v>199600</v>
      </c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>
        <v>49900</v>
      </c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8">
        <f t="shared" si="0"/>
        <v>149700</v>
      </c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9"/>
    </row>
    <row r="38" spans="1:108" ht="13.5" customHeight="1">
      <c r="A38" s="30" t="s">
        <v>101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1"/>
      <c r="AB38" s="40"/>
      <c r="AC38" s="35"/>
      <c r="AD38" s="35"/>
      <c r="AE38" s="35"/>
      <c r="AF38" s="35"/>
      <c r="AG38" s="36"/>
      <c r="AH38" s="41" t="s">
        <v>103</v>
      </c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6"/>
      <c r="BC38" s="27">
        <v>1495400</v>
      </c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>
        <v>792099</v>
      </c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8">
        <f t="shared" si="0"/>
        <v>703301</v>
      </c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9"/>
    </row>
    <row r="39" spans="1:108" ht="13.5" customHeight="1">
      <c r="A39" s="30" t="s">
        <v>63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1"/>
      <c r="AB39" s="32"/>
      <c r="AC39" s="33"/>
      <c r="AD39" s="33"/>
      <c r="AE39" s="33"/>
      <c r="AF39" s="33"/>
      <c r="AG39" s="33"/>
      <c r="AH39" s="33" t="s">
        <v>104</v>
      </c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27">
        <v>79000</v>
      </c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>
        <v>39417</v>
      </c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8">
        <f t="shared" si="0"/>
        <v>39583</v>
      </c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9"/>
    </row>
    <row r="40" spans="1:108" ht="13.5" customHeight="1">
      <c r="A40" s="30" t="s">
        <v>201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1"/>
      <c r="AB40" s="32"/>
      <c r="AC40" s="33"/>
      <c r="AD40" s="33"/>
      <c r="AE40" s="33"/>
      <c r="AF40" s="33"/>
      <c r="AG40" s="33"/>
      <c r="AH40" s="34" t="s">
        <v>200</v>
      </c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6"/>
      <c r="BC40" s="37" t="s">
        <v>211</v>
      </c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28">
        <f>BC40-BY40</f>
        <v>350342.76</v>
      </c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9"/>
    </row>
    <row r="41" spans="1:108" ht="13.5" customHeight="1">
      <c r="A41" s="30" t="s">
        <v>95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1"/>
      <c r="AB41" s="32"/>
      <c r="AC41" s="33"/>
      <c r="AD41" s="33"/>
      <c r="AE41" s="33"/>
      <c r="AF41" s="33"/>
      <c r="AG41" s="33"/>
      <c r="AH41" s="41" t="s">
        <v>105</v>
      </c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6"/>
      <c r="BC41" s="37" t="s">
        <v>106</v>
      </c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190">
        <v>250000</v>
      </c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28">
        <f>BC41-BY41</f>
        <v>250000</v>
      </c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9"/>
    </row>
  </sheetData>
  <sheetProtection/>
  <mergeCells count="190">
    <mergeCell ref="AH20:BB20"/>
    <mergeCell ref="BC20:BX20"/>
    <mergeCell ref="BY20:CN20"/>
    <mergeCell ref="CO20:DB20"/>
    <mergeCell ref="AB21:AG21"/>
    <mergeCell ref="AH21:BB21"/>
    <mergeCell ref="BC21:BX21"/>
    <mergeCell ref="BY21:CN21"/>
    <mergeCell ref="CO21:DD21"/>
    <mergeCell ref="A19:AA19"/>
    <mergeCell ref="AB19:AG19"/>
    <mergeCell ref="BC19:BX19"/>
    <mergeCell ref="A20:AA20"/>
    <mergeCell ref="AB20:AG20"/>
    <mergeCell ref="BP1:DB2"/>
    <mergeCell ref="BY31:CN31"/>
    <mergeCell ref="AH23:BB23"/>
    <mergeCell ref="BY16:CN16"/>
    <mergeCell ref="BY17:CN17"/>
    <mergeCell ref="CO15:DD15"/>
    <mergeCell ref="CO13:DD13"/>
    <mergeCell ref="BC14:BX14"/>
    <mergeCell ref="BY19:CN19"/>
    <mergeCell ref="CO7:DD7"/>
    <mergeCell ref="A18:AA18"/>
    <mergeCell ref="A25:AA25"/>
    <mergeCell ref="AB23:AG23"/>
    <mergeCell ref="AH19:BB19"/>
    <mergeCell ref="A23:AA23"/>
    <mergeCell ref="AB24:AG24"/>
    <mergeCell ref="AH24:BB24"/>
    <mergeCell ref="A24:AA24"/>
    <mergeCell ref="A22:AA22"/>
    <mergeCell ref="A21:AA21"/>
    <mergeCell ref="CO8:DD8"/>
    <mergeCell ref="S8:BX8"/>
    <mergeCell ref="A17:AA17"/>
    <mergeCell ref="A33:AA33"/>
    <mergeCell ref="AB33:AG33"/>
    <mergeCell ref="A32:AA32"/>
    <mergeCell ref="AH33:BB33"/>
    <mergeCell ref="AH32:BB32"/>
    <mergeCell ref="BC33:BX33"/>
    <mergeCell ref="BC32:BX32"/>
    <mergeCell ref="CO4:DD4"/>
    <mergeCell ref="BA6:BD6"/>
    <mergeCell ref="BE6:BG6"/>
    <mergeCell ref="A4:CM4"/>
    <mergeCell ref="CO5:DD5"/>
    <mergeCell ref="CO6:DD6"/>
    <mergeCell ref="AK6:AZ6"/>
    <mergeCell ref="A41:AA41"/>
    <mergeCell ref="A39:AA39"/>
    <mergeCell ref="AB37:AG37"/>
    <mergeCell ref="AB38:AG38"/>
    <mergeCell ref="AB41:AG41"/>
    <mergeCell ref="A37:AA37"/>
    <mergeCell ref="A38:AA38"/>
    <mergeCell ref="BC25:BX25"/>
    <mergeCell ref="AH36:BB36"/>
    <mergeCell ref="BC36:BX36"/>
    <mergeCell ref="AB22:AG22"/>
    <mergeCell ref="AH22:BB22"/>
    <mergeCell ref="BC22:BX22"/>
    <mergeCell ref="BC16:BX16"/>
    <mergeCell ref="AB16:AG16"/>
    <mergeCell ref="CO16:DD16"/>
    <mergeCell ref="CO17:DD17"/>
    <mergeCell ref="A16:AA16"/>
    <mergeCell ref="AH16:BB16"/>
    <mergeCell ref="AB17:AG17"/>
    <mergeCell ref="AH17:BB17"/>
    <mergeCell ref="BC17:BX17"/>
    <mergeCell ref="BY13:CN13"/>
    <mergeCell ref="BY15:CN15"/>
    <mergeCell ref="A12:DD12"/>
    <mergeCell ref="BY14:CN14"/>
    <mergeCell ref="CO14:DD14"/>
    <mergeCell ref="AH14:BB14"/>
    <mergeCell ref="AH15:BB15"/>
    <mergeCell ref="A15:AA15"/>
    <mergeCell ref="BC15:BX15"/>
    <mergeCell ref="AB15:AG15"/>
    <mergeCell ref="CO9:DD9"/>
    <mergeCell ref="A13:AA13"/>
    <mergeCell ref="A14:AA14"/>
    <mergeCell ref="AB13:AG13"/>
    <mergeCell ref="AB14:AG14"/>
    <mergeCell ref="CO10:DD10"/>
    <mergeCell ref="CO11:DD11"/>
    <mergeCell ref="AQ9:BX9"/>
    <mergeCell ref="AH13:BB13"/>
    <mergeCell ref="BC13:BX13"/>
    <mergeCell ref="BC23:BX23"/>
    <mergeCell ref="BY24:CN24"/>
    <mergeCell ref="CO24:DD24"/>
    <mergeCell ref="BC24:BX24"/>
    <mergeCell ref="CO18:DD18"/>
    <mergeCell ref="AB18:AG18"/>
    <mergeCell ref="AH18:BB18"/>
    <mergeCell ref="BY18:CN18"/>
    <mergeCell ref="BC18:BX18"/>
    <mergeCell ref="CO19:DD19"/>
    <mergeCell ref="CO37:DD37"/>
    <mergeCell ref="CO38:DD38"/>
    <mergeCell ref="BY39:CN39"/>
    <mergeCell ref="BY38:CN38"/>
    <mergeCell ref="BY23:CN23"/>
    <mergeCell ref="CO23:DD23"/>
    <mergeCell ref="BY37:CN37"/>
    <mergeCell ref="BC38:BX38"/>
    <mergeCell ref="BY41:CN41"/>
    <mergeCell ref="CO41:DD41"/>
    <mergeCell ref="CO39:DD39"/>
    <mergeCell ref="AB39:AG39"/>
    <mergeCell ref="BC41:BX41"/>
    <mergeCell ref="AH39:BB39"/>
    <mergeCell ref="AH41:BB41"/>
    <mergeCell ref="BC39:BX39"/>
    <mergeCell ref="A35:AA35"/>
    <mergeCell ref="AB35:AG35"/>
    <mergeCell ref="AH35:BB35"/>
    <mergeCell ref="BC35:BX35"/>
    <mergeCell ref="AH38:BB38"/>
    <mergeCell ref="BC37:BX37"/>
    <mergeCell ref="AH37:BB37"/>
    <mergeCell ref="AH30:BB30"/>
    <mergeCell ref="BC30:BX30"/>
    <mergeCell ref="CO33:DD33"/>
    <mergeCell ref="BY34:CN34"/>
    <mergeCell ref="CO34:DD34"/>
    <mergeCell ref="BY33:CN33"/>
    <mergeCell ref="BY25:CN25"/>
    <mergeCell ref="CO25:DD25"/>
    <mergeCell ref="A29:AA29"/>
    <mergeCell ref="AB29:AG29"/>
    <mergeCell ref="A26:AA26"/>
    <mergeCell ref="AB26:AG26"/>
    <mergeCell ref="A28:AA28"/>
    <mergeCell ref="AB28:AG28"/>
    <mergeCell ref="AH28:BB28"/>
    <mergeCell ref="BC28:BX28"/>
    <mergeCell ref="AB25:AG25"/>
    <mergeCell ref="AH25:BB25"/>
    <mergeCell ref="AB31:AG31"/>
    <mergeCell ref="AH31:BB31"/>
    <mergeCell ref="BC31:BX31"/>
    <mergeCell ref="AH26:BB26"/>
    <mergeCell ref="BC26:BX26"/>
    <mergeCell ref="AH29:BB29"/>
    <mergeCell ref="BC29:BX29"/>
    <mergeCell ref="AB30:AG30"/>
    <mergeCell ref="BY26:CN26"/>
    <mergeCell ref="CO26:DD26"/>
    <mergeCell ref="A27:AA27"/>
    <mergeCell ref="AB27:AG27"/>
    <mergeCell ref="AH27:BB27"/>
    <mergeCell ref="BC27:BX27"/>
    <mergeCell ref="BY27:CN27"/>
    <mergeCell ref="CO27:DD27"/>
    <mergeCell ref="BY28:CN28"/>
    <mergeCell ref="CO28:DD28"/>
    <mergeCell ref="BY30:CN30"/>
    <mergeCell ref="CO30:DD30"/>
    <mergeCell ref="A31:AA31"/>
    <mergeCell ref="AB32:AG32"/>
    <mergeCell ref="CO31:DD31"/>
    <mergeCell ref="BY29:CN29"/>
    <mergeCell ref="CO29:DD29"/>
    <mergeCell ref="A30:AA30"/>
    <mergeCell ref="A36:AA36"/>
    <mergeCell ref="AB36:AG36"/>
    <mergeCell ref="CO35:DD35"/>
    <mergeCell ref="CO32:DD32"/>
    <mergeCell ref="BY32:CN32"/>
    <mergeCell ref="BY35:CN35"/>
    <mergeCell ref="A34:AA34"/>
    <mergeCell ref="AB34:AG34"/>
    <mergeCell ref="AH34:BB34"/>
    <mergeCell ref="BC34:BX34"/>
    <mergeCell ref="BY22:CN22"/>
    <mergeCell ref="CO22:DD22"/>
    <mergeCell ref="BY36:CN36"/>
    <mergeCell ref="CO36:DD36"/>
    <mergeCell ref="A40:AA40"/>
    <mergeCell ref="AB40:AG40"/>
    <mergeCell ref="AH40:BB40"/>
    <mergeCell ref="BC40:BX40"/>
    <mergeCell ref="BY40:CN40"/>
    <mergeCell ref="CO40:DD40"/>
  </mergeCells>
  <printOptions horizontalCentered="1" verticalCentered="1"/>
  <pageMargins left="1.1811023622047245" right="0.1968503937007874" top="0.1968503937007874" bottom="0.1968503937007874" header="0" footer="0"/>
  <pageSetup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68"/>
  <sheetViews>
    <sheetView view="pageBreakPreview" zoomScaleSheetLayoutView="100" zoomScalePageLayoutView="0" workbookViewId="0" topLeftCell="A27">
      <selection activeCell="BY58" sqref="BY58:CN58"/>
    </sheetView>
  </sheetViews>
  <sheetFormatPr defaultColWidth="0.875" defaultRowHeight="12.75"/>
  <cols>
    <col min="1" max="26" width="0.875" style="1" customWidth="1"/>
    <col min="27" max="27" width="7.125" style="1" customWidth="1"/>
    <col min="28" max="52" width="0.875" style="1" customWidth="1"/>
    <col min="53" max="53" width="26.25390625" style="1" customWidth="1"/>
    <col min="54" max="16384" width="0.875" style="1" customWidth="1"/>
  </cols>
  <sheetData>
    <row r="1" ht="12">
      <c r="DD1" s="4" t="s">
        <v>30</v>
      </c>
    </row>
    <row r="2" spans="1:108" s="3" customFormat="1" ht="22.5" customHeight="1">
      <c r="A2" s="110" t="s">
        <v>31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</row>
    <row r="3" spans="1:108" ht="34.5" customHeight="1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 t="s">
        <v>1</v>
      </c>
      <c r="AC3" s="47"/>
      <c r="AD3" s="47"/>
      <c r="AE3" s="47"/>
      <c r="AF3" s="47"/>
      <c r="AG3" s="47"/>
      <c r="AH3" s="47" t="s">
        <v>44</v>
      </c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 t="s">
        <v>39</v>
      </c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 t="s">
        <v>2</v>
      </c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 t="s">
        <v>3</v>
      </c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88"/>
    </row>
    <row r="4" spans="1:108" s="14" customFormat="1" ht="12" customHeight="1" thickBot="1">
      <c r="A4" s="48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0">
        <v>2</v>
      </c>
      <c r="AC4" s="50"/>
      <c r="AD4" s="50"/>
      <c r="AE4" s="50"/>
      <c r="AF4" s="50"/>
      <c r="AG4" s="50"/>
      <c r="AH4" s="50">
        <v>3</v>
      </c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>
        <v>4</v>
      </c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>
        <v>5</v>
      </c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>
        <v>6</v>
      </c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7"/>
    </row>
    <row r="5" spans="1:108" ht="14.25" customHeight="1">
      <c r="A5" s="133" t="s">
        <v>32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4"/>
      <c r="AB5" s="64" t="s">
        <v>14</v>
      </c>
      <c r="AC5" s="58"/>
      <c r="AD5" s="58"/>
      <c r="AE5" s="58"/>
      <c r="AF5" s="58"/>
      <c r="AG5" s="58"/>
      <c r="AH5" s="58" t="s">
        <v>6</v>
      </c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118">
        <f>BC7+BC13+BC32+BC36+BC48+BC55+BC44</f>
        <v>2859342.76</v>
      </c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>
        <f>BY7+BY13+BY36+BY48+BY55</f>
        <v>972500.14</v>
      </c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>
        <f>BC5-BY5</f>
        <v>1886842.6199999996</v>
      </c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9"/>
    </row>
    <row r="6" spans="1:108" ht="13.5" customHeight="1">
      <c r="A6" s="69" t="s">
        <v>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70"/>
      <c r="AB6" s="66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1"/>
    </row>
    <row r="7" spans="1:108" ht="13.5" customHeight="1">
      <c r="A7" s="124" t="s">
        <v>113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5"/>
      <c r="AB7" s="131"/>
      <c r="AC7" s="132"/>
      <c r="AD7" s="132"/>
      <c r="AE7" s="132"/>
      <c r="AF7" s="132"/>
      <c r="AG7" s="132"/>
      <c r="AH7" s="132" t="s">
        <v>64</v>
      </c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02">
        <f>BC8</f>
        <v>401167.24</v>
      </c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>
        <f>BY8</f>
        <v>182790.13</v>
      </c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>
        <f aca="true" t="shared" si="0" ref="CO7:CO13">BC7-BY7</f>
        <v>218377.11</v>
      </c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3"/>
    </row>
    <row r="8" spans="1:108" ht="13.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5"/>
      <c r="AB8" s="71"/>
      <c r="AC8" s="42"/>
      <c r="AD8" s="42"/>
      <c r="AE8" s="42"/>
      <c r="AF8" s="42"/>
      <c r="AG8" s="42"/>
      <c r="AH8" s="109" t="s">
        <v>115</v>
      </c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90">
        <f>BC9</f>
        <v>401167.24</v>
      </c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>
        <f>BY9</f>
        <v>182790.13</v>
      </c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>
        <f t="shared" si="0"/>
        <v>218377.11</v>
      </c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1"/>
    </row>
    <row r="9" spans="1:108" ht="13.5" customHeight="1">
      <c r="A9" s="84" t="s">
        <v>114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5"/>
      <c r="AB9" s="71"/>
      <c r="AC9" s="42"/>
      <c r="AD9" s="42"/>
      <c r="AE9" s="42"/>
      <c r="AF9" s="42"/>
      <c r="AG9" s="42"/>
      <c r="AH9" s="109" t="s">
        <v>116</v>
      </c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90">
        <f>BC10</f>
        <v>401167.24</v>
      </c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>
        <f>BY10</f>
        <v>182790.13</v>
      </c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7">
        <f t="shared" si="0"/>
        <v>218377.11</v>
      </c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117"/>
    </row>
    <row r="10" spans="1:108" ht="13.5" customHeight="1">
      <c r="A10" s="84" t="s">
        <v>114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5"/>
      <c r="AB10" s="71"/>
      <c r="AC10" s="42"/>
      <c r="AD10" s="42"/>
      <c r="AE10" s="42"/>
      <c r="AF10" s="42"/>
      <c r="AG10" s="42"/>
      <c r="AH10" s="109" t="s">
        <v>117</v>
      </c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90">
        <f>BC11+BC12</f>
        <v>401167.24</v>
      </c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>
        <f>BY11+BY12</f>
        <v>182790.13</v>
      </c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>
        <f t="shared" si="0"/>
        <v>218377.11</v>
      </c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1"/>
    </row>
    <row r="11" spans="1:108" ht="13.5" customHeight="1">
      <c r="A11" s="122" t="s">
        <v>118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3"/>
      <c r="AB11" s="71"/>
      <c r="AC11" s="42"/>
      <c r="AD11" s="42"/>
      <c r="AE11" s="42"/>
      <c r="AF11" s="42"/>
      <c r="AG11" s="42"/>
      <c r="AH11" s="109" t="s">
        <v>119</v>
      </c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90">
        <v>306267.24</v>
      </c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>
        <v>147823.24</v>
      </c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>
        <f t="shared" si="0"/>
        <v>158444</v>
      </c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1"/>
    </row>
    <row r="12" spans="1:108" ht="13.5" customHeight="1">
      <c r="A12" s="122" t="s">
        <v>120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3"/>
      <c r="AB12" s="71"/>
      <c r="AC12" s="42"/>
      <c r="AD12" s="42"/>
      <c r="AE12" s="42"/>
      <c r="AF12" s="42"/>
      <c r="AG12" s="42"/>
      <c r="AH12" s="109" t="s">
        <v>121</v>
      </c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90">
        <v>94900</v>
      </c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>
        <v>34966.89</v>
      </c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>
        <f t="shared" si="0"/>
        <v>59933.11</v>
      </c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1"/>
    </row>
    <row r="13" spans="1:108" ht="13.5" customHeight="1">
      <c r="A13" s="104" t="s">
        <v>122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5"/>
      <c r="AB13" s="106"/>
      <c r="AC13" s="107"/>
      <c r="AD13" s="107"/>
      <c r="AE13" s="107"/>
      <c r="AF13" s="107"/>
      <c r="AG13" s="107"/>
      <c r="AH13" s="107" t="s">
        <v>65</v>
      </c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2">
        <f>BC14</f>
        <v>900532.76</v>
      </c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>
        <f>BY14</f>
        <v>383965.39999999997</v>
      </c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>
        <f t="shared" si="0"/>
        <v>516567.36000000004</v>
      </c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3"/>
    </row>
    <row r="14" spans="1:108" ht="13.5" customHeight="1">
      <c r="A14" s="30" t="s">
        <v>123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1"/>
      <c r="AB14" s="106"/>
      <c r="AC14" s="107"/>
      <c r="AD14" s="107"/>
      <c r="AE14" s="107"/>
      <c r="AF14" s="107"/>
      <c r="AG14" s="107"/>
      <c r="AH14" s="100" t="s">
        <v>124</v>
      </c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90">
        <f>BC15</f>
        <v>900532.76</v>
      </c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>
        <f>BY15</f>
        <v>383965.39999999997</v>
      </c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>
        <f>CO15</f>
        <v>516567.36000000004</v>
      </c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1"/>
    </row>
    <row r="15" spans="1:108" ht="13.5" customHeight="1">
      <c r="A15" s="30" t="s">
        <v>123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1"/>
      <c r="AB15" s="106"/>
      <c r="AC15" s="107"/>
      <c r="AD15" s="107"/>
      <c r="AE15" s="107"/>
      <c r="AF15" s="107"/>
      <c r="AG15" s="107"/>
      <c r="AH15" s="109" t="s">
        <v>116</v>
      </c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90">
        <f>BC16</f>
        <v>900532.76</v>
      </c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>
        <f>BY16</f>
        <v>383965.39999999997</v>
      </c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>
        <f>CO16</f>
        <v>516567.36000000004</v>
      </c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1"/>
    </row>
    <row r="16" spans="1:108" ht="13.5" customHeight="1">
      <c r="A16" s="30" t="s">
        <v>123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1"/>
      <c r="AB16" s="106"/>
      <c r="AC16" s="107"/>
      <c r="AD16" s="107"/>
      <c r="AE16" s="107"/>
      <c r="AF16" s="107"/>
      <c r="AG16" s="107"/>
      <c r="AH16" s="109" t="s">
        <v>125</v>
      </c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90">
        <f>SUM(BC17:BX31)</f>
        <v>900532.76</v>
      </c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>
        <f>SUM(BY17:BY31)</f>
        <v>383965.39999999997</v>
      </c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>
        <f>BC16-BY16</f>
        <v>516567.36000000004</v>
      </c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1"/>
    </row>
    <row r="17" spans="1:108" ht="13.5" customHeight="1">
      <c r="A17" s="122" t="s">
        <v>118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3"/>
      <c r="AB17" s="32"/>
      <c r="AC17" s="33"/>
      <c r="AD17" s="33"/>
      <c r="AE17" s="33"/>
      <c r="AF17" s="33"/>
      <c r="AG17" s="33"/>
      <c r="AH17" s="108" t="s">
        <v>174</v>
      </c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4"/>
      <c r="BC17" s="97">
        <v>370400</v>
      </c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9"/>
      <c r="BY17" s="97">
        <v>168105.43</v>
      </c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9"/>
      <c r="CO17" s="90">
        <f aca="true" t="shared" si="1" ref="CO17:CO65">BC17-BY17</f>
        <v>202294.57</v>
      </c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1"/>
    </row>
    <row r="18" spans="1:108" ht="13.5" customHeight="1">
      <c r="A18" s="191" t="s">
        <v>212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2"/>
      <c r="AB18" s="32"/>
      <c r="AC18" s="33"/>
      <c r="AD18" s="33"/>
      <c r="AE18" s="33"/>
      <c r="AF18" s="33"/>
      <c r="AG18" s="33"/>
      <c r="AH18" s="108" t="s">
        <v>213</v>
      </c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4"/>
      <c r="BC18" s="97">
        <v>700</v>
      </c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9"/>
      <c r="BY18" s="97">
        <v>700</v>
      </c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9"/>
      <c r="CO18" s="90">
        <f>BC18-BY18</f>
        <v>0</v>
      </c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1"/>
    </row>
    <row r="19" spans="1:108" ht="13.5" customHeight="1">
      <c r="A19" s="122" t="s">
        <v>120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3"/>
      <c r="AB19" s="32"/>
      <c r="AC19" s="33"/>
      <c r="AD19" s="33"/>
      <c r="AE19" s="33"/>
      <c r="AF19" s="33"/>
      <c r="AG19" s="33"/>
      <c r="AH19" s="108" t="s">
        <v>175</v>
      </c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4"/>
      <c r="BC19" s="97">
        <v>111900</v>
      </c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9"/>
      <c r="BY19" s="97">
        <v>40165.46</v>
      </c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9"/>
      <c r="CO19" s="90">
        <f t="shared" si="1"/>
        <v>71734.54000000001</v>
      </c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1"/>
    </row>
    <row r="20" spans="1:108" ht="13.5" customHeight="1">
      <c r="A20" s="30" t="s">
        <v>126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1"/>
      <c r="AB20" s="32"/>
      <c r="AC20" s="33"/>
      <c r="AD20" s="33"/>
      <c r="AE20" s="33"/>
      <c r="AF20" s="33"/>
      <c r="AG20" s="33"/>
      <c r="AH20" s="108" t="s">
        <v>176</v>
      </c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4"/>
      <c r="BC20" s="97">
        <v>55600</v>
      </c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9"/>
      <c r="BY20" s="97">
        <v>12879.05</v>
      </c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9"/>
      <c r="CO20" s="90">
        <f t="shared" si="1"/>
        <v>42720.95</v>
      </c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1"/>
    </row>
    <row r="21" spans="1:108" ht="13.5" customHeight="1">
      <c r="A21" s="30" t="s">
        <v>127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1"/>
      <c r="AB21" s="32"/>
      <c r="AC21" s="33"/>
      <c r="AD21" s="33"/>
      <c r="AE21" s="33"/>
      <c r="AF21" s="33"/>
      <c r="AG21" s="33"/>
      <c r="AH21" s="108" t="s">
        <v>177</v>
      </c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4"/>
      <c r="BC21" s="97">
        <v>136600</v>
      </c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9"/>
      <c r="BY21" s="97">
        <v>59963.67</v>
      </c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9"/>
      <c r="CO21" s="90">
        <f t="shared" si="1"/>
        <v>76636.33</v>
      </c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1"/>
    </row>
    <row r="22" spans="1:108" ht="13.5" customHeight="1">
      <c r="A22" s="30" t="s">
        <v>128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1"/>
      <c r="AB22" s="32"/>
      <c r="AC22" s="33"/>
      <c r="AD22" s="33"/>
      <c r="AE22" s="33"/>
      <c r="AF22" s="33"/>
      <c r="AG22" s="33"/>
      <c r="AH22" s="108" t="s">
        <v>178</v>
      </c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4"/>
      <c r="BC22" s="97">
        <v>3000</v>
      </c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9"/>
      <c r="BY22" s="97">
        <v>1515</v>
      </c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9"/>
      <c r="CO22" s="90">
        <f t="shared" si="1"/>
        <v>1485</v>
      </c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1"/>
    </row>
    <row r="23" spans="1:108" ht="13.5" customHeight="1">
      <c r="A23" s="30" t="s">
        <v>172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1"/>
      <c r="AB23" s="32"/>
      <c r="AC23" s="33"/>
      <c r="AD23" s="33"/>
      <c r="AE23" s="33"/>
      <c r="AF23" s="33"/>
      <c r="AG23" s="33"/>
      <c r="AH23" s="108" t="s">
        <v>179</v>
      </c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4"/>
      <c r="BC23" s="97">
        <v>62000</v>
      </c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9"/>
      <c r="BY23" s="97">
        <v>36879.36</v>
      </c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9"/>
      <c r="CO23" s="90">
        <f>BC23-BY23</f>
        <v>25120.64</v>
      </c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1"/>
    </row>
    <row r="24" spans="1:108" ht="13.5" customHeight="1">
      <c r="A24" s="30" t="s">
        <v>129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1"/>
      <c r="AB24" s="32"/>
      <c r="AC24" s="33"/>
      <c r="AD24" s="33"/>
      <c r="AE24" s="33"/>
      <c r="AF24" s="33"/>
      <c r="AG24" s="33"/>
      <c r="AH24" s="108" t="s">
        <v>180</v>
      </c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4"/>
      <c r="BC24" s="97">
        <v>5374.64</v>
      </c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9"/>
      <c r="BY24" s="97">
        <v>3650</v>
      </c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9"/>
      <c r="CO24" s="90">
        <f t="shared" si="1"/>
        <v>1724.6400000000003</v>
      </c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1"/>
    </row>
    <row r="25" spans="1:108" ht="13.5" customHeight="1">
      <c r="A25" s="30" t="s">
        <v>130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1"/>
      <c r="AB25" s="32"/>
      <c r="AC25" s="33"/>
      <c r="AD25" s="33"/>
      <c r="AE25" s="33"/>
      <c r="AF25" s="33"/>
      <c r="AG25" s="33"/>
      <c r="AH25" s="108" t="s">
        <v>181</v>
      </c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4"/>
      <c r="BC25" s="97">
        <v>23200</v>
      </c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9"/>
      <c r="BY25" s="97">
        <v>11609.55</v>
      </c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9"/>
      <c r="CO25" s="90">
        <f t="shared" si="1"/>
        <v>11590.45</v>
      </c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1"/>
    </row>
    <row r="26" spans="1:108" ht="13.5" customHeight="1">
      <c r="A26" s="30" t="s">
        <v>131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1"/>
      <c r="AB26" s="32"/>
      <c r="AC26" s="33"/>
      <c r="AD26" s="33"/>
      <c r="AE26" s="33"/>
      <c r="AF26" s="33"/>
      <c r="AG26" s="33"/>
      <c r="AH26" s="108" t="s">
        <v>182</v>
      </c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4"/>
      <c r="BC26" s="97">
        <v>4825.36</v>
      </c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9"/>
      <c r="BY26" s="97">
        <v>4330.36</v>
      </c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9"/>
      <c r="CO26" s="90">
        <f t="shared" si="1"/>
        <v>495</v>
      </c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1"/>
    </row>
    <row r="27" spans="1:108" ht="13.5" customHeight="1">
      <c r="A27" s="30" t="s">
        <v>173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1"/>
      <c r="AB27" s="32"/>
      <c r="AC27" s="33"/>
      <c r="AD27" s="33"/>
      <c r="AE27" s="33"/>
      <c r="AF27" s="33"/>
      <c r="AG27" s="33"/>
      <c r="AH27" s="108" t="s">
        <v>183</v>
      </c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4"/>
      <c r="BC27" s="97">
        <v>40000</v>
      </c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9"/>
      <c r="BY27" s="97">
        <v>5500</v>
      </c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9"/>
      <c r="CO27" s="90">
        <f>BC27-BY27</f>
        <v>34500</v>
      </c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1"/>
    </row>
    <row r="28" spans="1:108" ht="13.5" customHeight="1">
      <c r="A28" s="30" t="s">
        <v>132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1"/>
      <c r="AB28" s="32"/>
      <c r="AC28" s="33"/>
      <c r="AD28" s="33"/>
      <c r="AE28" s="33"/>
      <c r="AF28" s="33"/>
      <c r="AG28" s="33"/>
      <c r="AH28" s="108" t="s">
        <v>184</v>
      </c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4"/>
      <c r="BC28" s="97">
        <v>74532.76</v>
      </c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9"/>
      <c r="BY28" s="97">
        <v>36771.52</v>
      </c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9"/>
      <c r="CO28" s="90">
        <f t="shared" si="1"/>
        <v>37761.24</v>
      </c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1"/>
    </row>
    <row r="29" spans="1:108" ht="13.5" customHeight="1">
      <c r="A29" s="30" t="s">
        <v>133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1"/>
      <c r="AB29" s="32"/>
      <c r="AC29" s="33"/>
      <c r="AD29" s="33"/>
      <c r="AE29" s="33"/>
      <c r="AF29" s="33"/>
      <c r="AG29" s="33"/>
      <c r="AH29" s="108" t="s">
        <v>185</v>
      </c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4"/>
      <c r="BC29" s="97">
        <v>5000</v>
      </c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9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>
        <f t="shared" si="1"/>
        <v>5000</v>
      </c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1"/>
    </row>
    <row r="30" spans="1:108" ht="13.5" customHeight="1">
      <c r="A30" s="30" t="s">
        <v>134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1"/>
      <c r="AB30" s="32"/>
      <c r="AC30" s="33"/>
      <c r="AD30" s="33"/>
      <c r="AE30" s="33"/>
      <c r="AF30" s="33"/>
      <c r="AG30" s="33"/>
      <c r="AH30" s="108" t="s">
        <v>186</v>
      </c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4"/>
      <c r="BC30" s="97">
        <v>5800</v>
      </c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9"/>
      <c r="BY30" s="90">
        <v>1896</v>
      </c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>
        <f t="shared" si="1"/>
        <v>3904</v>
      </c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1"/>
    </row>
    <row r="31" spans="1:108" ht="13.5" customHeight="1">
      <c r="A31" s="30" t="s">
        <v>135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1"/>
      <c r="AB31" s="32"/>
      <c r="AC31" s="33"/>
      <c r="AD31" s="33"/>
      <c r="AE31" s="33"/>
      <c r="AF31" s="33"/>
      <c r="AG31" s="33"/>
      <c r="AH31" s="108" t="s">
        <v>187</v>
      </c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4"/>
      <c r="BC31" s="97">
        <v>1600</v>
      </c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9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>
        <f t="shared" si="1"/>
        <v>1600</v>
      </c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1"/>
    </row>
    <row r="32" spans="1:108" ht="13.5" customHeight="1">
      <c r="A32" s="104" t="s">
        <v>86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5"/>
      <c r="AB32" s="106"/>
      <c r="AC32" s="107"/>
      <c r="AD32" s="107"/>
      <c r="AE32" s="107"/>
      <c r="AF32" s="107"/>
      <c r="AG32" s="107"/>
      <c r="AH32" s="107" t="s">
        <v>87</v>
      </c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1">
        <v>10000</v>
      </c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2">
        <f t="shared" si="1"/>
        <v>10000</v>
      </c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3"/>
    </row>
    <row r="33" spans="1:108" ht="13.5" customHeight="1">
      <c r="A33" s="30" t="s">
        <v>86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1"/>
      <c r="AB33" s="32"/>
      <c r="AC33" s="33"/>
      <c r="AD33" s="33"/>
      <c r="AE33" s="33"/>
      <c r="AF33" s="33"/>
      <c r="AG33" s="33"/>
      <c r="AH33" s="100" t="s">
        <v>136</v>
      </c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89">
        <v>10000</v>
      </c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90">
        <f t="shared" si="1"/>
        <v>10000</v>
      </c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1"/>
    </row>
    <row r="34" spans="1:108" ht="13.5" customHeight="1">
      <c r="A34" s="30" t="s">
        <v>86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1"/>
      <c r="AB34" s="32"/>
      <c r="AC34" s="33"/>
      <c r="AD34" s="33"/>
      <c r="AE34" s="33"/>
      <c r="AF34" s="33"/>
      <c r="AG34" s="33"/>
      <c r="AH34" s="100" t="s">
        <v>137</v>
      </c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89">
        <v>10000</v>
      </c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90">
        <f t="shared" si="1"/>
        <v>10000</v>
      </c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1"/>
    </row>
    <row r="35" spans="1:108" ht="13.5" customHeight="1">
      <c r="A35" s="30" t="s">
        <v>138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1"/>
      <c r="AB35" s="32"/>
      <c r="AC35" s="33"/>
      <c r="AD35" s="33"/>
      <c r="AE35" s="33"/>
      <c r="AF35" s="33"/>
      <c r="AG35" s="33"/>
      <c r="AH35" s="33" t="s">
        <v>139</v>
      </c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89">
        <v>10000</v>
      </c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90">
        <f t="shared" si="1"/>
        <v>10000</v>
      </c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1"/>
    </row>
    <row r="36" spans="1:108" ht="13.5" customHeight="1">
      <c r="A36" s="104" t="s">
        <v>66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5"/>
      <c r="AB36" s="106"/>
      <c r="AC36" s="107"/>
      <c r="AD36" s="107"/>
      <c r="AE36" s="107"/>
      <c r="AF36" s="107"/>
      <c r="AG36" s="107"/>
      <c r="AH36" s="107" t="s">
        <v>67</v>
      </c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1">
        <f>BC37</f>
        <v>79000</v>
      </c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>
        <f>BY37</f>
        <v>31094</v>
      </c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2">
        <f t="shared" si="1"/>
        <v>47906</v>
      </c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3"/>
    </row>
    <row r="37" spans="1:108" ht="13.5" customHeight="1">
      <c r="A37" s="30" t="s">
        <v>140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1"/>
      <c r="AB37" s="32"/>
      <c r="AC37" s="33"/>
      <c r="AD37" s="33"/>
      <c r="AE37" s="33"/>
      <c r="AF37" s="33"/>
      <c r="AG37" s="33"/>
      <c r="AH37" s="100" t="s">
        <v>141</v>
      </c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89">
        <f>BC38</f>
        <v>79000</v>
      </c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>
        <f>BY38</f>
        <v>31094</v>
      </c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90">
        <f t="shared" si="1"/>
        <v>47906</v>
      </c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1"/>
    </row>
    <row r="38" spans="1:108" ht="13.5" customHeight="1">
      <c r="A38" s="30" t="s">
        <v>140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1"/>
      <c r="AB38" s="32"/>
      <c r="AC38" s="33"/>
      <c r="AD38" s="33"/>
      <c r="AE38" s="33"/>
      <c r="AF38" s="33"/>
      <c r="AG38" s="33"/>
      <c r="AH38" s="100" t="s">
        <v>142</v>
      </c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89">
        <f>BC39</f>
        <v>79000</v>
      </c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>
        <f>BY39</f>
        <v>31094</v>
      </c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90">
        <f t="shared" si="1"/>
        <v>47906</v>
      </c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1"/>
    </row>
    <row r="39" spans="1:108" ht="13.5" customHeight="1">
      <c r="A39" s="30" t="s">
        <v>143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1"/>
      <c r="AB39" s="32"/>
      <c r="AC39" s="33"/>
      <c r="AD39" s="33"/>
      <c r="AE39" s="33"/>
      <c r="AF39" s="33"/>
      <c r="AG39" s="33"/>
      <c r="AH39" s="100" t="s">
        <v>144</v>
      </c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89">
        <f>BC40+BC41+BC42+BC43</f>
        <v>79000</v>
      </c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>
        <f>BY40+BY41+BY42+BY43</f>
        <v>31094</v>
      </c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90">
        <f t="shared" si="1"/>
        <v>47906</v>
      </c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1"/>
    </row>
    <row r="40" spans="1:108" ht="13.5" customHeight="1">
      <c r="A40" s="122" t="s">
        <v>118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3"/>
      <c r="AB40" s="32"/>
      <c r="AC40" s="33"/>
      <c r="AD40" s="33"/>
      <c r="AE40" s="33"/>
      <c r="AF40" s="33"/>
      <c r="AG40" s="33"/>
      <c r="AH40" s="100" t="s">
        <v>145</v>
      </c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89">
        <v>52700</v>
      </c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>
        <v>21965</v>
      </c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90">
        <f t="shared" si="1"/>
        <v>30735</v>
      </c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1"/>
    </row>
    <row r="41" spans="1:108" ht="13.5" customHeight="1">
      <c r="A41" s="122" t="s">
        <v>212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3"/>
      <c r="AB41" s="32"/>
      <c r="AC41" s="33"/>
      <c r="AD41" s="33"/>
      <c r="AE41" s="33"/>
      <c r="AF41" s="33"/>
      <c r="AG41" s="33"/>
      <c r="AH41" s="100" t="s">
        <v>146</v>
      </c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89">
        <v>3300</v>
      </c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>
        <v>744</v>
      </c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90">
        <f t="shared" si="1"/>
        <v>2556</v>
      </c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1"/>
    </row>
    <row r="42" spans="1:108" ht="13.5" customHeight="1">
      <c r="A42" s="122" t="s">
        <v>120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3"/>
      <c r="AB42" s="32"/>
      <c r="AC42" s="33"/>
      <c r="AD42" s="33"/>
      <c r="AE42" s="33"/>
      <c r="AF42" s="33"/>
      <c r="AG42" s="33"/>
      <c r="AH42" s="100" t="s">
        <v>147</v>
      </c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89">
        <v>15900</v>
      </c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>
        <v>6635</v>
      </c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90">
        <f t="shared" si="1"/>
        <v>9265</v>
      </c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1"/>
    </row>
    <row r="43" spans="1:108" ht="13.5" customHeight="1">
      <c r="A43" s="30" t="s">
        <v>132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1"/>
      <c r="AB43" s="32"/>
      <c r="AC43" s="33"/>
      <c r="AD43" s="33"/>
      <c r="AE43" s="33"/>
      <c r="AF43" s="33"/>
      <c r="AG43" s="33"/>
      <c r="AH43" s="100" t="s">
        <v>148</v>
      </c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89">
        <v>7100</v>
      </c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>
        <v>1750</v>
      </c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90">
        <f t="shared" si="1"/>
        <v>5350</v>
      </c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1"/>
    </row>
    <row r="44" spans="1:108" ht="13.5" customHeight="1">
      <c r="A44" s="104" t="s">
        <v>112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5"/>
      <c r="AB44" s="106"/>
      <c r="AC44" s="107"/>
      <c r="AD44" s="107"/>
      <c r="AE44" s="107"/>
      <c r="AF44" s="107"/>
      <c r="AG44" s="107"/>
      <c r="AH44" s="107" t="s">
        <v>111</v>
      </c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1">
        <f>BC45</f>
        <v>30000</v>
      </c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2">
        <f t="shared" si="1"/>
        <v>30000</v>
      </c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3"/>
    </row>
    <row r="45" spans="1:108" ht="13.5" customHeight="1">
      <c r="A45" s="30" t="s">
        <v>149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1"/>
      <c r="AB45" s="32"/>
      <c r="AC45" s="33"/>
      <c r="AD45" s="33"/>
      <c r="AE45" s="33"/>
      <c r="AF45" s="33"/>
      <c r="AG45" s="33"/>
      <c r="AH45" s="100" t="s">
        <v>150</v>
      </c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89">
        <f>BC46</f>
        <v>30000</v>
      </c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90">
        <f t="shared" si="1"/>
        <v>30000</v>
      </c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1"/>
    </row>
    <row r="46" spans="1:108" ht="13.5" customHeight="1">
      <c r="A46" s="30" t="s">
        <v>151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1"/>
      <c r="AB46" s="32"/>
      <c r="AC46" s="33"/>
      <c r="AD46" s="33"/>
      <c r="AE46" s="33"/>
      <c r="AF46" s="33"/>
      <c r="AG46" s="33"/>
      <c r="AH46" s="100" t="s">
        <v>152</v>
      </c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89">
        <f>BC47</f>
        <v>30000</v>
      </c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90">
        <f t="shared" si="1"/>
        <v>30000</v>
      </c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1"/>
    </row>
    <row r="47" spans="1:108" ht="13.5" customHeight="1">
      <c r="A47" s="30" t="s">
        <v>153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1"/>
      <c r="AB47" s="32"/>
      <c r="AC47" s="33"/>
      <c r="AD47" s="33"/>
      <c r="AE47" s="33"/>
      <c r="AF47" s="33"/>
      <c r="AG47" s="33"/>
      <c r="AH47" s="92" t="s">
        <v>214</v>
      </c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4"/>
      <c r="BC47" s="89">
        <v>30000</v>
      </c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90">
        <f t="shared" si="1"/>
        <v>30000</v>
      </c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1"/>
    </row>
    <row r="48" spans="1:108" ht="13.5" customHeight="1">
      <c r="A48" s="104" t="s">
        <v>82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5"/>
      <c r="AB48" s="106"/>
      <c r="AC48" s="107"/>
      <c r="AD48" s="107"/>
      <c r="AE48" s="107"/>
      <c r="AF48" s="107"/>
      <c r="AG48" s="107"/>
      <c r="AH48" s="107" t="s">
        <v>83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1">
        <f>BC49</f>
        <v>483342.76</v>
      </c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>
        <f>BY49</f>
        <v>75000</v>
      </c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2">
        <f t="shared" si="1"/>
        <v>408342.76</v>
      </c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3"/>
    </row>
    <row r="49" spans="1:108" ht="13.5" customHeight="1">
      <c r="A49" s="30" t="s">
        <v>149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1"/>
      <c r="AB49" s="106"/>
      <c r="AC49" s="107"/>
      <c r="AD49" s="107"/>
      <c r="AE49" s="107"/>
      <c r="AF49" s="107"/>
      <c r="AG49" s="107"/>
      <c r="AH49" s="100" t="s">
        <v>154</v>
      </c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89">
        <f>BC50</f>
        <v>483342.76</v>
      </c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>
        <f>BY50</f>
        <v>75000</v>
      </c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90">
        <f t="shared" si="1"/>
        <v>408342.76</v>
      </c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1"/>
    </row>
    <row r="50" spans="1:108" ht="13.5" customHeight="1">
      <c r="A50" s="30" t="s">
        <v>155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1"/>
      <c r="AB50" s="106"/>
      <c r="AC50" s="107"/>
      <c r="AD50" s="107"/>
      <c r="AE50" s="107"/>
      <c r="AF50" s="107"/>
      <c r="AG50" s="107"/>
      <c r="AH50" s="100" t="s">
        <v>156</v>
      </c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89">
        <f>BC53+BC51+BC52</f>
        <v>483342.76</v>
      </c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>
        <f>BY53+BY54</f>
        <v>75000</v>
      </c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90">
        <f t="shared" si="1"/>
        <v>408342.76</v>
      </c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1"/>
    </row>
    <row r="51" spans="1:108" ht="13.5" customHeight="1">
      <c r="A51" s="30" t="s">
        <v>204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1"/>
      <c r="AB51" s="32"/>
      <c r="AC51" s="33"/>
      <c r="AD51" s="33"/>
      <c r="AE51" s="33"/>
      <c r="AF51" s="33"/>
      <c r="AG51" s="33"/>
      <c r="AH51" s="92" t="s">
        <v>205</v>
      </c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4"/>
      <c r="BC51" s="89">
        <v>165249.56</v>
      </c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90">
        <f>BC51-BY51</f>
        <v>165249.56</v>
      </c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1"/>
    </row>
    <row r="52" spans="1:108" ht="13.5" customHeight="1">
      <c r="A52" s="30" t="s">
        <v>203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1"/>
      <c r="AB52" s="32"/>
      <c r="AC52" s="33"/>
      <c r="AD52" s="33"/>
      <c r="AE52" s="33"/>
      <c r="AF52" s="33"/>
      <c r="AG52" s="33"/>
      <c r="AH52" s="92" t="s">
        <v>202</v>
      </c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4"/>
      <c r="BC52" s="89">
        <v>168093.2</v>
      </c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90">
        <f>BC52-BY52</f>
        <v>168093.2</v>
      </c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1"/>
    </row>
    <row r="53" spans="1:108" ht="13.5" customHeight="1">
      <c r="A53" s="30" t="s">
        <v>157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1"/>
      <c r="AB53" s="32"/>
      <c r="AC53" s="33"/>
      <c r="AD53" s="33"/>
      <c r="AE53" s="33"/>
      <c r="AF53" s="33"/>
      <c r="AG53" s="33"/>
      <c r="AH53" s="108" t="s">
        <v>158</v>
      </c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4"/>
      <c r="BC53" s="89">
        <v>150000</v>
      </c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>
        <v>50000</v>
      </c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90">
        <f t="shared" si="1"/>
        <v>100000</v>
      </c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1"/>
    </row>
    <row r="54" spans="1:108" ht="13.5" customHeight="1">
      <c r="A54" s="191" t="s">
        <v>130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2"/>
      <c r="AB54" s="32"/>
      <c r="AC54" s="33"/>
      <c r="AD54" s="33"/>
      <c r="AE54" s="33"/>
      <c r="AF54" s="33"/>
      <c r="AG54" s="33"/>
      <c r="AH54" s="108" t="s">
        <v>215</v>
      </c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4"/>
      <c r="BC54" s="89">
        <v>25000</v>
      </c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>
        <v>25000</v>
      </c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90">
        <f>BC54-BY54</f>
        <v>0</v>
      </c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1"/>
    </row>
    <row r="55" spans="1:108" ht="13.5" customHeight="1">
      <c r="A55" s="104" t="s">
        <v>68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5"/>
      <c r="AB55" s="106"/>
      <c r="AC55" s="107"/>
      <c r="AD55" s="107"/>
      <c r="AE55" s="107"/>
      <c r="AF55" s="107"/>
      <c r="AG55" s="107"/>
      <c r="AH55" s="107" t="s">
        <v>69</v>
      </c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1">
        <f>BC56</f>
        <v>955300</v>
      </c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>
        <f>BY56</f>
        <v>299650.61</v>
      </c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2">
        <f t="shared" si="1"/>
        <v>655649.39</v>
      </c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3"/>
    </row>
    <row r="56" spans="1:108" ht="13.5" customHeight="1">
      <c r="A56" s="30" t="s">
        <v>149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1"/>
      <c r="AB56" s="32"/>
      <c r="AC56" s="33"/>
      <c r="AD56" s="33"/>
      <c r="AE56" s="33"/>
      <c r="AF56" s="33"/>
      <c r="AG56" s="33"/>
      <c r="AH56" s="100" t="s">
        <v>159</v>
      </c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89">
        <f>BC57</f>
        <v>955300</v>
      </c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97">
        <f>BY57</f>
        <v>299650.61</v>
      </c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9"/>
      <c r="CO56" s="90">
        <f t="shared" si="1"/>
        <v>655649.39</v>
      </c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1"/>
    </row>
    <row r="57" spans="1:108" ht="13.5" customHeight="1">
      <c r="A57" s="30" t="s">
        <v>160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1"/>
      <c r="AB57" s="32"/>
      <c r="AC57" s="33"/>
      <c r="AD57" s="33"/>
      <c r="AE57" s="33"/>
      <c r="AF57" s="33"/>
      <c r="AG57" s="33"/>
      <c r="AH57" s="100" t="s">
        <v>161</v>
      </c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89">
        <f>SUM(BC58:BX66)</f>
        <v>955300</v>
      </c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97">
        <f>SUM(BY58:CN66)</f>
        <v>299650.61</v>
      </c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9"/>
      <c r="CO57" s="90">
        <f t="shared" si="1"/>
        <v>655649.39</v>
      </c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1"/>
    </row>
    <row r="58" spans="1:108" ht="13.5" customHeight="1">
      <c r="A58" s="30" t="s">
        <v>162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1"/>
      <c r="AB58" s="32"/>
      <c r="AC58" s="33"/>
      <c r="AD58" s="33"/>
      <c r="AE58" s="33"/>
      <c r="AF58" s="33"/>
      <c r="AG58" s="33"/>
      <c r="AH58" s="95" t="s">
        <v>190</v>
      </c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89">
        <v>197000</v>
      </c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97">
        <v>85140.61</v>
      </c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9"/>
      <c r="CO58" s="90">
        <f t="shared" si="1"/>
        <v>111859.39</v>
      </c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1"/>
    </row>
    <row r="59" spans="1:108" ht="13.5" customHeight="1">
      <c r="A59" s="30" t="s">
        <v>163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1"/>
      <c r="AB59" s="32"/>
      <c r="AC59" s="33"/>
      <c r="AD59" s="33"/>
      <c r="AE59" s="33"/>
      <c r="AF59" s="33"/>
      <c r="AG59" s="33"/>
      <c r="AH59" s="95" t="s">
        <v>191</v>
      </c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89">
        <v>183015</v>
      </c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97">
        <v>100000</v>
      </c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9"/>
      <c r="CO59" s="90">
        <f t="shared" si="1"/>
        <v>83015</v>
      </c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1"/>
    </row>
    <row r="60" spans="1:108" ht="13.5" customHeight="1">
      <c r="A60" s="30" t="s">
        <v>129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1"/>
      <c r="AB60" s="32"/>
      <c r="AC60" s="33"/>
      <c r="AD60" s="33"/>
      <c r="AE60" s="33"/>
      <c r="AF60" s="33"/>
      <c r="AG60" s="33"/>
      <c r="AH60" s="95" t="s">
        <v>192</v>
      </c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89">
        <v>84000</v>
      </c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97">
        <v>28000</v>
      </c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9"/>
      <c r="CO60" s="90">
        <f t="shared" si="1"/>
        <v>56000</v>
      </c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1"/>
    </row>
    <row r="61" spans="1:108" ht="13.5" customHeight="1">
      <c r="A61" s="30" t="s">
        <v>164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1"/>
      <c r="AB61" s="32"/>
      <c r="AC61" s="33"/>
      <c r="AD61" s="33"/>
      <c r="AE61" s="33"/>
      <c r="AF61" s="33"/>
      <c r="AG61" s="33"/>
      <c r="AH61" s="95" t="s">
        <v>193</v>
      </c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6">
        <v>115000</v>
      </c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7">
        <v>33000</v>
      </c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9"/>
      <c r="CO61" s="90">
        <f t="shared" si="1"/>
        <v>82000</v>
      </c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1"/>
    </row>
    <row r="62" spans="1:108" ht="13.5" customHeight="1">
      <c r="A62" s="191" t="s">
        <v>132</v>
      </c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2"/>
      <c r="AB62" s="32"/>
      <c r="AC62" s="33"/>
      <c r="AD62" s="33"/>
      <c r="AE62" s="33"/>
      <c r="AF62" s="33"/>
      <c r="AG62" s="33"/>
      <c r="AH62" s="95" t="s">
        <v>216</v>
      </c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6">
        <v>30000</v>
      </c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7">
        <v>10000</v>
      </c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9"/>
      <c r="CO62" s="90">
        <f>BC62-BY62</f>
        <v>20000</v>
      </c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1"/>
    </row>
    <row r="63" spans="1:108" ht="13.5" customHeight="1">
      <c r="A63" s="30" t="s">
        <v>165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1"/>
      <c r="AB63" s="32"/>
      <c r="AC63" s="33"/>
      <c r="AD63" s="33"/>
      <c r="AE63" s="33"/>
      <c r="AF63" s="33"/>
      <c r="AG63" s="33"/>
      <c r="AH63" s="95" t="s">
        <v>166</v>
      </c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6">
        <v>150000</v>
      </c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90">
        <f t="shared" si="1"/>
        <v>150000</v>
      </c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1"/>
    </row>
    <row r="64" spans="1:108" ht="13.5" customHeight="1">
      <c r="A64" s="30" t="s">
        <v>167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1"/>
      <c r="AB64" s="32"/>
      <c r="AC64" s="33"/>
      <c r="AD64" s="33"/>
      <c r="AE64" s="33"/>
      <c r="AF64" s="33"/>
      <c r="AG64" s="33"/>
      <c r="AH64" s="95" t="s">
        <v>168</v>
      </c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6">
        <v>70000</v>
      </c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90">
        <f t="shared" si="1"/>
        <v>70000</v>
      </c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1"/>
    </row>
    <row r="65" spans="1:108" ht="16.5" customHeight="1">
      <c r="A65" s="69" t="s">
        <v>169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70"/>
      <c r="AB65" s="32"/>
      <c r="AC65" s="33"/>
      <c r="AD65" s="33"/>
      <c r="AE65" s="33"/>
      <c r="AF65" s="33"/>
      <c r="AG65" s="33"/>
      <c r="AH65" s="95" t="s">
        <v>170</v>
      </c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6">
        <v>100000</v>
      </c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89">
        <v>43510</v>
      </c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90">
        <f t="shared" si="1"/>
        <v>56490</v>
      </c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1"/>
    </row>
    <row r="66" spans="1:108" s="193" customFormat="1" ht="16.5" customHeight="1" thickBot="1">
      <c r="A66" s="194" t="s">
        <v>217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6"/>
      <c r="AB66" s="32"/>
      <c r="AC66" s="33"/>
      <c r="AD66" s="33"/>
      <c r="AE66" s="33"/>
      <c r="AF66" s="33"/>
      <c r="AG66" s="33"/>
      <c r="AH66" s="95" t="s">
        <v>218</v>
      </c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6">
        <v>26285</v>
      </c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90">
        <f>BC66-BY66</f>
        <v>26285</v>
      </c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1"/>
    </row>
    <row r="67" spans="1:108" ht="23.25" customHeight="1">
      <c r="A67" s="128" t="s">
        <v>35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9"/>
      <c r="AB67" s="126" t="s">
        <v>15</v>
      </c>
      <c r="AC67" s="127"/>
      <c r="AD67" s="127"/>
      <c r="AE67" s="127"/>
      <c r="AF67" s="127"/>
      <c r="AG67" s="127"/>
      <c r="AH67" s="130" t="s">
        <v>6</v>
      </c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15">
        <f>'стр.1'!BC15-'стр.2'!BC5</f>
        <v>0</v>
      </c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6"/>
      <c r="BY67" s="111">
        <f>'стр.1'!BY15-'стр.2'!BY5</f>
        <v>245578.39</v>
      </c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2"/>
      <c r="CO67" s="113" t="s">
        <v>50</v>
      </c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4"/>
    </row>
    <row r="68" spans="1:108" ht="1.5" customHeight="1" thickBo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6"/>
      <c r="AB68" s="8"/>
      <c r="AC68" s="9"/>
      <c r="AD68" s="9"/>
      <c r="AE68" s="9"/>
      <c r="AF68" s="9"/>
      <c r="AG68" s="9"/>
      <c r="AH68" s="11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11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11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11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10"/>
    </row>
  </sheetData>
  <sheetProtection/>
  <mergeCells count="391">
    <mergeCell ref="CO62:DD62"/>
    <mergeCell ref="AB66:AG66"/>
    <mergeCell ref="AH66:BB66"/>
    <mergeCell ref="A66:AA66"/>
    <mergeCell ref="BC66:BX66"/>
    <mergeCell ref="BY66:CN66"/>
    <mergeCell ref="CO66:DD66"/>
    <mergeCell ref="AB54:AG54"/>
    <mergeCell ref="AH54:BB54"/>
    <mergeCell ref="BC54:BX54"/>
    <mergeCell ref="BY54:CN54"/>
    <mergeCell ref="CO54:DD54"/>
    <mergeCell ref="A62:AA62"/>
    <mergeCell ref="AB62:AG62"/>
    <mergeCell ref="AH62:BB62"/>
    <mergeCell ref="BC62:BX62"/>
    <mergeCell ref="BY62:CN62"/>
    <mergeCell ref="CO23:DD23"/>
    <mergeCell ref="A27:AA27"/>
    <mergeCell ref="AB27:AG27"/>
    <mergeCell ref="AH27:BB27"/>
    <mergeCell ref="BC27:BX27"/>
    <mergeCell ref="BY27:CN27"/>
    <mergeCell ref="CO27:DD27"/>
    <mergeCell ref="A23:AA23"/>
    <mergeCell ref="AB23:AG23"/>
    <mergeCell ref="A19:AA19"/>
    <mergeCell ref="A14:AA14"/>
    <mergeCell ref="A15:AA15"/>
    <mergeCell ref="A16:AA16"/>
    <mergeCell ref="A17:AA17"/>
    <mergeCell ref="BY23:CN23"/>
    <mergeCell ref="A18:AA18"/>
    <mergeCell ref="AB18:AG18"/>
    <mergeCell ref="AH18:BB18"/>
    <mergeCell ref="BY18:CN18"/>
    <mergeCell ref="A10:AA10"/>
    <mergeCell ref="AH12:BB12"/>
    <mergeCell ref="BC12:BX12"/>
    <mergeCell ref="AB5:AG5"/>
    <mergeCell ref="AB6:AG6"/>
    <mergeCell ref="BC5:BX5"/>
    <mergeCell ref="A6:AA6"/>
    <mergeCell ref="AB9:AG9"/>
    <mergeCell ref="AH9:BB9"/>
    <mergeCell ref="CO7:DD7"/>
    <mergeCell ref="AB8:AG8"/>
    <mergeCell ref="AH8:BB8"/>
    <mergeCell ref="BC8:BX8"/>
    <mergeCell ref="BY8:CN8"/>
    <mergeCell ref="CO8:DD8"/>
    <mergeCell ref="AB7:AG7"/>
    <mergeCell ref="AH7:BB7"/>
    <mergeCell ref="BC7:BX7"/>
    <mergeCell ref="BY7:CN7"/>
    <mergeCell ref="BY12:CN12"/>
    <mergeCell ref="AH67:BB67"/>
    <mergeCell ref="AH47:BB47"/>
    <mergeCell ref="BY64:CN64"/>
    <mergeCell ref="BY47:CN47"/>
    <mergeCell ref="BY44:CN44"/>
    <mergeCell ref="BY43:CN43"/>
    <mergeCell ref="BY40:CN40"/>
    <mergeCell ref="BY39:CN39"/>
    <mergeCell ref="BY36:CN36"/>
    <mergeCell ref="A43:AA43"/>
    <mergeCell ref="AB67:AG67"/>
    <mergeCell ref="A67:AA67"/>
    <mergeCell ref="A44:AA44"/>
    <mergeCell ref="A45:AA45"/>
    <mergeCell ref="A46:AA46"/>
    <mergeCell ref="A47:AA47"/>
    <mergeCell ref="A64:AA64"/>
    <mergeCell ref="AB47:AG47"/>
    <mergeCell ref="A54:AA54"/>
    <mergeCell ref="A37:AA37"/>
    <mergeCell ref="A38:AA38"/>
    <mergeCell ref="A39:AA39"/>
    <mergeCell ref="A40:AA40"/>
    <mergeCell ref="A41:AA41"/>
    <mergeCell ref="A42:AA42"/>
    <mergeCell ref="A31:AA31"/>
    <mergeCell ref="A32:AA32"/>
    <mergeCell ref="A33:AA33"/>
    <mergeCell ref="A34:AA34"/>
    <mergeCell ref="A35:AA35"/>
    <mergeCell ref="A36:AA36"/>
    <mergeCell ref="A22:AA22"/>
    <mergeCell ref="A20:AA20"/>
    <mergeCell ref="A26:AA26"/>
    <mergeCell ref="A28:AA28"/>
    <mergeCell ref="A25:AA25"/>
    <mergeCell ref="A30:AA30"/>
    <mergeCell ref="AB64:AG64"/>
    <mergeCell ref="AH64:BB64"/>
    <mergeCell ref="BC64:BX64"/>
    <mergeCell ref="A13:AA13"/>
    <mergeCell ref="A12:AA12"/>
    <mergeCell ref="A7:AA7"/>
    <mergeCell ref="A8:AA8"/>
    <mergeCell ref="A9:AA9"/>
    <mergeCell ref="A11:AA11"/>
    <mergeCell ref="A29:AA29"/>
    <mergeCell ref="CO47:DD47"/>
    <mergeCell ref="AB46:AG46"/>
    <mergeCell ref="BC47:BX47"/>
    <mergeCell ref="AH46:BB46"/>
    <mergeCell ref="BC46:BX46"/>
    <mergeCell ref="BY46:CN46"/>
    <mergeCell ref="CO46:DD46"/>
    <mergeCell ref="CO44:DD44"/>
    <mergeCell ref="BY45:CN45"/>
    <mergeCell ref="CO45:DD45"/>
    <mergeCell ref="AB45:AG45"/>
    <mergeCell ref="AH45:BB45"/>
    <mergeCell ref="BC45:BX45"/>
    <mergeCell ref="AB44:AG44"/>
    <mergeCell ref="AH44:BB44"/>
    <mergeCell ref="BC44:BX44"/>
    <mergeCell ref="CO43:DD43"/>
    <mergeCell ref="AB42:AG42"/>
    <mergeCell ref="AB43:AG43"/>
    <mergeCell ref="AH43:BB43"/>
    <mergeCell ref="BC43:BX43"/>
    <mergeCell ref="AH42:BB42"/>
    <mergeCell ref="BC42:BX42"/>
    <mergeCell ref="BY42:CN42"/>
    <mergeCell ref="CO42:DD42"/>
    <mergeCell ref="CO40:DD40"/>
    <mergeCell ref="BY41:CN41"/>
    <mergeCell ref="CO41:DD41"/>
    <mergeCell ref="AB41:AG41"/>
    <mergeCell ref="AH41:BB41"/>
    <mergeCell ref="BC41:BX41"/>
    <mergeCell ref="AB40:AG40"/>
    <mergeCell ref="AH40:BB40"/>
    <mergeCell ref="BC40:BX40"/>
    <mergeCell ref="CO39:DD39"/>
    <mergeCell ref="AB38:AG38"/>
    <mergeCell ref="AB39:AG39"/>
    <mergeCell ref="AH39:BB39"/>
    <mergeCell ref="BC39:BX39"/>
    <mergeCell ref="AH38:BB38"/>
    <mergeCell ref="BC38:BX38"/>
    <mergeCell ref="BY38:CN38"/>
    <mergeCell ref="CO38:DD38"/>
    <mergeCell ref="CO36:DD36"/>
    <mergeCell ref="BY37:CN37"/>
    <mergeCell ref="CO37:DD37"/>
    <mergeCell ref="AB37:AG37"/>
    <mergeCell ref="AH37:BB37"/>
    <mergeCell ref="BC37:BX37"/>
    <mergeCell ref="AB36:AG36"/>
    <mergeCell ref="AH36:BB36"/>
    <mergeCell ref="BC36:BX36"/>
    <mergeCell ref="AB34:AG34"/>
    <mergeCell ref="AB35:AG35"/>
    <mergeCell ref="AH35:BB35"/>
    <mergeCell ref="BC35:BX35"/>
    <mergeCell ref="AH34:BB34"/>
    <mergeCell ref="BC34:BX34"/>
    <mergeCell ref="BY32:CN32"/>
    <mergeCell ref="CO32:DD32"/>
    <mergeCell ref="BY33:CN33"/>
    <mergeCell ref="CO33:DD33"/>
    <mergeCell ref="BY35:CN35"/>
    <mergeCell ref="CO35:DD35"/>
    <mergeCell ref="BY34:CN34"/>
    <mergeCell ref="CO34:DD34"/>
    <mergeCell ref="AB33:AG33"/>
    <mergeCell ref="AH33:BB33"/>
    <mergeCell ref="BC33:BX33"/>
    <mergeCell ref="AB32:AG32"/>
    <mergeCell ref="AH32:BB32"/>
    <mergeCell ref="BC32:BX32"/>
    <mergeCell ref="BY31:CN31"/>
    <mergeCell ref="CO31:DD31"/>
    <mergeCell ref="AB30:AG30"/>
    <mergeCell ref="AB31:AG31"/>
    <mergeCell ref="AH31:BB31"/>
    <mergeCell ref="BC31:BX31"/>
    <mergeCell ref="AH30:BB30"/>
    <mergeCell ref="BC30:BX30"/>
    <mergeCell ref="BY30:CN30"/>
    <mergeCell ref="CO30:DD30"/>
    <mergeCell ref="AH25:BB25"/>
    <mergeCell ref="BC25:BX25"/>
    <mergeCell ref="AH24:BB24"/>
    <mergeCell ref="AH23:BB23"/>
    <mergeCell ref="BC23:BX23"/>
    <mergeCell ref="BC24:BX24"/>
    <mergeCell ref="AB29:AG29"/>
    <mergeCell ref="AH29:BB29"/>
    <mergeCell ref="AB28:AG28"/>
    <mergeCell ref="AB26:AG26"/>
    <mergeCell ref="AH26:BB26"/>
    <mergeCell ref="BC26:BX26"/>
    <mergeCell ref="CO16:DD16"/>
    <mergeCell ref="BY17:CN17"/>
    <mergeCell ref="CO17:DD17"/>
    <mergeCell ref="AB25:AG25"/>
    <mergeCell ref="A21:AA21"/>
    <mergeCell ref="BC21:BX21"/>
    <mergeCell ref="AB24:AG24"/>
    <mergeCell ref="A24:AA24"/>
    <mergeCell ref="AH20:BB20"/>
    <mergeCell ref="BC20:BX20"/>
    <mergeCell ref="CO19:DD19"/>
    <mergeCell ref="BC19:BX19"/>
    <mergeCell ref="AB17:AG17"/>
    <mergeCell ref="AH17:BB17"/>
    <mergeCell ref="BC17:BX17"/>
    <mergeCell ref="AB19:AG19"/>
    <mergeCell ref="AH19:BB19"/>
    <mergeCell ref="CO18:DD18"/>
    <mergeCell ref="BC18:BX18"/>
    <mergeCell ref="AH14:BB14"/>
    <mergeCell ref="BC14:BX14"/>
    <mergeCell ref="AB16:AG16"/>
    <mergeCell ref="AH16:BB16"/>
    <mergeCell ref="BC16:BX16"/>
    <mergeCell ref="BY19:CN19"/>
    <mergeCell ref="BY16:CN16"/>
    <mergeCell ref="AB13:AG13"/>
    <mergeCell ref="BC13:BX13"/>
    <mergeCell ref="BY15:CN15"/>
    <mergeCell ref="CO15:DD15"/>
    <mergeCell ref="BY14:CN14"/>
    <mergeCell ref="CO14:DD14"/>
    <mergeCell ref="AB14:AG14"/>
    <mergeCell ref="AB15:AG15"/>
    <mergeCell ref="AH15:BB15"/>
    <mergeCell ref="BC15:BX15"/>
    <mergeCell ref="BY13:CN13"/>
    <mergeCell ref="CO13:DD13"/>
    <mergeCell ref="AH13:BB13"/>
    <mergeCell ref="AB10:AG10"/>
    <mergeCell ref="AH10:BB10"/>
    <mergeCell ref="BC10:BX10"/>
    <mergeCell ref="BY10:CN10"/>
    <mergeCell ref="CO10:DD10"/>
    <mergeCell ref="CO12:DD12"/>
    <mergeCell ref="AB12:AG12"/>
    <mergeCell ref="BY3:CN3"/>
    <mergeCell ref="AH3:BB3"/>
    <mergeCell ref="AH4:BB4"/>
    <mergeCell ref="AH5:BB5"/>
    <mergeCell ref="AH6:BB6"/>
    <mergeCell ref="A3:AA3"/>
    <mergeCell ref="A4:AA4"/>
    <mergeCell ref="AB3:AG3"/>
    <mergeCell ref="AB4:AG4"/>
    <mergeCell ref="A5:AA5"/>
    <mergeCell ref="BY5:CN5"/>
    <mergeCell ref="CO5:DD5"/>
    <mergeCell ref="BC6:BX6"/>
    <mergeCell ref="BY6:CN6"/>
    <mergeCell ref="CO6:DD6"/>
    <mergeCell ref="CO3:DD3"/>
    <mergeCell ref="BC4:BX4"/>
    <mergeCell ref="BY4:CN4"/>
    <mergeCell ref="CO4:DD4"/>
    <mergeCell ref="BC3:BX3"/>
    <mergeCell ref="CO20:DD20"/>
    <mergeCell ref="BY21:CN21"/>
    <mergeCell ref="CO21:DD21"/>
    <mergeCell ref="AB21:AG21"/>
    <mergeCell ref="BY20:CN20"/>
    <mergeCell ref="AB20:AG20"/>
    <mergeCell ref="AH21:BB21"/>
    <mergeCell ref="BY28:CN28"/>
    <mergeCell ref="CO28:DD28"/>
    <mergeCell ref="BY29:CN29"/>
    <mergeCell ref="AH28:BB28"/>
    <mergeCell ref="BC28:BX28"/>
    <mergeCell ref="CO29:DD29"/>
    <mergeCell ref="BC29:BX29"/>
    <mergeCell ref="BY24:CN24"/>
    <mergeCell ref="CO24:DD24"/>
    <mergeCell ref="BY25:CN25"/>
    <mergeCell ref="CO25:DD25"/>
    <mergeCell ref="BY26:CN26"/>
    <mergeCell ref="CO26:DD26"/>
    <mergeCell ref="A2:DD2"/>
    <mergeCell ref="BY67:CN67"/>
    <mergeCell ref="CO67:DD67"/>
    <mergeCell ref="AB22:AG22"/>
    <mergeCell ref="AH22:BB22"/>
    <mergeCell ref="BC22:BX22"/>
    <mergeCell ref="BY22:CN22"/>
    <mergeCell ref="CO22:DD22"/>
    <mergeCell ref="BC67:BX67"/>
    <mergeCell ref="CO9:DD9"/>
    <mergeCell ref="BC9:BX9"/>
    <mergeCell ref="BY9:CN9"/>
    <mergeCell ref="CO11:DD11"/>
    <mergeCell ref="AB11:AG11"/>
    <mergeCell ref="AH11:BB11"/>
    <mergeCell ref="BC11:BX11"/>
    <mergeCell ref="BY11:CN11"/>
    <mergeCell ref="A49:AA49"/>
    <mergeCell ref="AB49:AG49"/>
    <mergeCell ref="AH49:BB49"/>
    <mergeCell ref="BC49:BX49"/>
    <mergeCell ref="A48:AA48"/>
    <mergeCell ref="AB48:AG48"/>
    <mergeCell ref="AH48:BB48"/>
    <mergeCell ref="BC48:BX48"/>
    <mergeCell ref="BY48:CN48"/>
    <mergeCell ref="CO48:DD48"/>
    <mergeCell ref="BY49:CN49"/>
    <mergeCell ref="CO49:DD49"/>
    <mergeCell ref="BY50:CN50"/>
    <mergeCell ref="CO50:DD50"/>
    <mergeCell ref="BY53:CN53"/>
    <mergeCell ref="CO53:DD53"/>
    <mergeCell ref="A50:AA50"/>
    <mergeCell ref="AB50:AG50"/>
    <mergeCell ref="A53:AA53"/>
    <mergeCell ref="AB53:AG53"/>
    <mergeCell ref="AH53:BB53"/>
    <mergeCell ref="BC53:BX53"/>
    <mergeCell ref="AH50:BB50"/>
    <mergeCell ref="BC50:BX50"/>
    <mergeCell ref="A56:AA56"/>
    <mergeCell ref="AB56:AG56"/>
    <mergeCell ref="AH56:BB56"/>
    <mergeCell ref="BC56:BX56"/>
    <mergeCell ref="A55:AA55"/>
    <mergeCell ref="AB55:AG55"/>
    <mergeCell ref="AH55:BB55"/>
    <mergeCell ref="BC55:BX55"/>
    <mergeCell ref="BY55:CN55"/>
    <mergeCell ref="CO55:DD55"/>
    <mergeCell ref="BY56:CN56"/>
    <mergeCell ref="CO56:DD56"/>
    <mergeCell ref="BY57:CN57"/>
    <mergeCell ref="CO57:DD57"/>
    <mergeCell ref="A57:AA57"/>
    <mergeCell ref="AB57:AG57"/>
    <mergeCell ref="A58:AA58"/>
    <mergeCell ref="AB58:AG58"/>
    <mergeCell ref="AH58:BB58"/>
    <mergeCell ref="BC58:BX58"/>
    <mergeCell ref="AH57:BB57"/>
    <mergeCell ref="BC57:BX57"/>
    <mergeCell ref="A59:AA59"/>
    <mergeCell ref="AB59:AG59"/>
    <mergeCell ref="AH59:BB59"/>
    <mergeCell ref="BC59:BX59"/>
    <mergeCell ref="BY58:CN58"/>
    <mergeCell ref="CO58:DD58"/>
    <mergeCell ref="A60:AA60"/>
    <mergeCell ref="AB60:AG60"/>
    <mergeCell ref="AH60:BB60"/>
    <mergeCell ref="BC60:BX60"/>
    <mergeCell ref="A61:AA61"/>
    <mergeCell ref="AB61:AG61"/>
    <mergeCell ref="A63:AA63"/>
    <mergeCell ref="AB63:AG63"/>
    <mergeCell ref="A65:AA65"/>
    <mergeCell ref="AB65:AG65"/>
    <mergeCell ref="BY59:CN59"/>
    <mergeCell ref="CO59:DD59"/>
    <mergeCell ref="BY60:CN60"/>
    <mergeCell ref="CO60:DD60"/>
    <mergeCell ref="BY61:CN61"/>
    <mergeCell ref="CO61:DD61"/>
    <mergeCell ref="AH51:BB51"/>
    <mergeCell ref="BC51:BX51"/>
    <mergeCell ref="AH63:BB63"/>
    <mergeCell ref="BC63:BX63"/>
    <mergeCell ref="AH61:BB61"/>
    <mergeCell ref="BC61:BX61"/>
    <mergeCell ref="BY65:CN65"/>
    <mergeCell ref="CO65:DD65"/>
    <mergeCell ref="BY63:CN63"/>
    <mergeCell ref="CO63:DD63"/>
    <mergeCell ref="AH65:BB65"/>
    <mergeCell ref="BC65:BX65"/>
    <mergeCell ref="CO64:DD64"/>
    <mergeCell ref="BY51:CN51"/>
    <mergeCell ref="CO51:DD51"/>
    <mergeCell ref="A52:AA52"/>
    <mergeCell ref="AB52:AG52"/>
    <mergeCell ref="AH52:BB52"/>
    <mergeCell ref="BC52:BX52"/>
    <mergeCell ref="BY52:CN52"/>
    <mergeCell ref="CO52:DD52"/>
    <mergeCell ref="A51:AA51"/>
    <mergeCell ref="AB51:AG51"/>
  </mergeCells>
  <printOptions horizontalCentered="1" verticalCentered="1"/>
  <pageMargins left="1.1811023622047245" right="0.31496062992125984" top="0.1968503937007874" bottom="0.1968503937007874" header="0" footer="0"/>
  <pageSetup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tabSelected="1" view="pageBreakPreview" zoomScaleSheetLayoutView="100" zoomScalePageLayoutView="0" workbookViewId="0" topLeftCell="A5">
      <selection activeCell="BY32" sqref="BY32:CN32"/>
    </sheetView>
  </sheetViews>
  <sheetFormatPr defaultColWidth="0.875" defaultRowHeight="12.75"/>
  <cols>
    <col min="1" max="17" width="0.875" style="1" customWidth="1"/>
    <col min="18" max="18" width="7.75390625" style="1" customWidth="1"/>
    <col min="19" max="53" width="0.875" style="1" customWidth="1"/>
    <col min="54" max="54" width="4.75390625" style="1" customWidth="1"/>
    <col min="55" max="104" width="0.875" style="1" customWidth="1"/>
    <col min="105" max="105" width="0.6171875" style="1" customWidth="1"/>
    <col min="106" max="108" width="0.875" style="1" hidden="1" customWidth="1"/>
    <col min="109" max="16384" width="0.875" style="1" customWidth="1"/>
  </cols>
  <sheetData>
    <row r="1" ht="12">
      <c r="DD1" s="4" t="s">
        <v>33</v>
      </c>
    </row>
    <row r="2" spans="1:108" s="3" customFormat="1" ht="25.5" customHeight="1">
      <c r="A2" s="56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</row>
    <row r="3" spans="1:108" s="20" customFormat="1" ht="56.25" customHeight="1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 t="s">
        <v>1</v>
      </c>
      <c r="AC3" s="47"/>
      <c r="AD3" s="47"/>
      <c r="AE3" s="47"/>
      <c r="AF3" s="47"/>
      <c r="AG3" s="47"/>
      <c r="AH3" s="47" t="s">
        <v>45</v>
      </c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 t="s">
        <v>39</v>
      </c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 t="s">
        <v>2</v>
      </c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 t="s">
        <v>3</v>
      </c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88"/>
    </row>
    <row r="4" spans="1:108" s="14" customFormat="1" ht="12" customHeight="1" thickBot="1">
      <c r="A4" s="48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0">
        <v>2</v>
      </c>
      <c r="AC4" s="50"/>
      <c r="AD4" s="50"/>
      <c r="AE4" s="50"/>
      <c r="AF4" s="50"/>
      <c r="AG4" s="50"/>
      <c r="AH4" s="50">
        <v>3</v>
      </c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>
        <v>4</v>
      </c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>
        <v>5</v>
      </c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>
        <v>6</v>
      </c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7"/>
    </row>
    <row r="5" spans="1:110" s="18" customFormat="1" ht="23.25" customHeight="1" thickBot="1">
      <c r="A5" s="161" t="s">
        <v>47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2"/>
      <c r="AB5" s="64" t="s">
        <v>34</v>
      </c>
      <c r="AC5" s="58"/>
      <c r="AD5" s="58"/>
      <c r="AE5" s="58"/>
      <c r="AF5" s="58"/>
      <c r="AG5" s="58"/>
      <c r="AH5" s="58" t="s">
        <v>50</v>
      </c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169">
        <v>0</v>
      </c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>
        <f>BY31+BY29</f>
        <v>-245578.39</v>
      </c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>
        <f>BC5-BY5</f>
        <v>245578.39</v>
      </c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70"/>
      <c r="DE5" s="21"/>
      <c r="DF5" s="21"/>
    </row>
    <row r="6" spans="1:110" s="18" customFormat="1" ht="13.5" customHeight="1" thickBot="1">
      <c r="A6" s="163" t="s">
        <v>4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4"/>
      <c r="AB6" s="142" t="s">
        <v>17</v>
      </c>
      <c r="AC6" s="143"/>
      <c r="AD6" s="143"/>
      <c r="AE6" s="143"/>
      <c r="AF6" s="143"/>
      <c r="AG6" s="144"/>
      <c r="AH6" s="147" t="s">
        <v>50</v>
      </c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4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70"/>
      <c r="DE6" s="21"/>
      <c r="DF6" s="21"/>
    </row>
    <row r="7" spans="1:110" ht="23.25" customHeight="1">
      <c r="A7" s="165" t="s">
        <v>48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6"/>
      <c r="AB7" s="145"/>
      <c r="AC7" s="82"/>
      <c r="AD7" s="82"/>
      <c r="AE7" s="82"/>
      <c r="AF7" s="82"/>
      <c r="AG7" s="146"/>
      <c r="AH7" s="148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146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70"/>
      <c r="DE7" s="22"/>
      <c r="DF7" s="22"/>
    </row>
    <row r="8" spans="1:110" ht="13.5" customHeight="1">
      <c r="A8" s="175" t="s">
        <v>16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6"/>
      <c r="AB8" s="142"/>
      <c r="AC8" s="143"/>
      <c r="AD8" s="143"/>
      <c r="AE8" s="143"/>
      <c r="AF8" s="143"/>
      <c r="AG8" s="144"/>
      <c r="AH8" s="147" t="s">
        <v>71</v>
      </c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4"/>
      <c r="BC8" s="155">
        <v>85306.48</v>
      </c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67"/>
      <c r="BY8" s="155">
        <f>BC8</f>
        <v>85306.48</v>
      </c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67"/>
      <c r="CO8" s="155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7"/>
      <c r="DE8" s="22"/>
      <c r="DF8" s="22"/>
    </row>
    <row r="9" spans="1:110" ht="13.5" customHeight="1">
      <c r="A9" s="122" t="s">
        <v>70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3"/>
      <c r="AB9" s="145"/>
      <c r="AC9" s="82"/>
      <c r="AD9" s="82"/>
      <c r="AE9" s="82"/>
      <c r="AF9" s="82"/>
      <c r="AG9" s="146"/>
      <c r="AH9" s="148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146"/>
      <c r="BC9" s="158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68"/>
      <c r="BY9" s="158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68"/>
      <c r="CO9" s="158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60"/>
      <c r="DE9" s="22"/>
      <c r="DF9" s="22"/>
    </row>
    <row r="10" spans="1:110" ht="13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1"/>
      <c r="AB10" s="32"/>
      <c r="AC10" s="33"/>
      <c r="AD10" s="33"/>
      <c r="AE10" s="33"/>
      <c r="AF10" s="33"/>
      <c r="AG10" s="33"/>
      <c r="AH10" s="33" t="s">
        <v>72</v>
      </c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>
        <f>BC11</f>
        <v>-85306.48</v>
      </c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>
        <f>BC10-BY10</f>
        <v>85306.48</v>
      </c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154"/>
      <c r="DE10" s="22"/>
      <c r="DF10" s="22"/>
    </row>
    <row r="11" spans="1:110" ht="13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  <c r="AB11" s="32"/>
      <c r="AC11" s="33"/>
      <c r="AD11" s="33"/>
      <c r="AE11" s="33"/>
      <c r="AF11" s="33"/>
      <c r="AG11" s="33"/>
      <c r="AH11" s="33" t="s">
        <v>73</v>
      </c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89">
        <v>-85306.48</v>
      </c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>
        <v>-330884.87</v>
      </c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>
        <f>BC11-BY11</f>
        <v>245578.39</v>
      </c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154"/>
      <c r="DE11" s="22"/>
      <c r="DF11" s="22"/>
    </row>
    <row r="12" spans="1:110" ht="13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1"/>
      <c r="AB12" s="32"/>
      <c r="AC12" s="33"/>
      <c r="AD12" s="33"/>
      <c r="AE12" s="33"/>
      <c r="AF12" s="33"/>
      <c r="AG12" s="33"/>
      <c r="AH12" s="33" t="s">
        <v>74</v>
      </c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>
        <v>330884.87</v>
      </c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>
        <f>BC12-BY12</f>
        <v>-330884.87</v>
      </c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154"/>
      <c r="DE12" s="22"/>
      <c r="DF12" s="22"/>
    </row>
    <row r="13" spans="1:110" ht="13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1"/>
      <c r="AB13" s="32"/>
      <c r="AC13" s="33"/>
      <c r="AD13" s="33"/>
      <c r="AE13" s="33"/>
      <c r="AF13" s="33"/>
      <c r="AG13" s="33"/>
      <c r="AH13" s="33" t="s">
        <v>75</v>
      </c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>
        <v>-1218230.44</v>
      </c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>
        <f>BC13-BY13</f>
        <v>1218230.44</v>
      </c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154"/>
      <c r="DE13" s="22"/>
      <c r="DF13" s="22"/>
    </row>
    <row r="14" spans="1:110" ht="13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1"/>
      <c r="AB14" s="32"/>
      <c r="AC14" s="33"/>
      <c r="AD14" s="33"/>
      <c r="AE14" s="33"/>
      <c r="AF14" s="33"/>
      <c r="AG14" s="33"/>
      <c r="AH14" s="33" t="s">
        <v>76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>
        <v>-15400</v>
      </c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>
        <f>BC14-BY14</f>
        <v>15400</v>
      </c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154"/>
      <c r="DE14" s="22"/>
      <c r="DF14" s="22"/>
    </row>
    <row r="15" spans="1:110" ht="13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1"/>
      <c r="AB15" s="32"/>
      <c r="AC15" s="33"/>
      <c r="AD15" s="33"/>
      <c r="AE15" s="33"/>
      <c r="AF15" s="33"/>
      <c r="AG15" s="33"/>
      <c r="AH15" s="33" t="s">
        <v>77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>
        <v>972652.05</v>
      </c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>
        <f>BC15-BY15</f>
        <v>-972652.05</v>
      </c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154"/>
      <c r="DE15" s="22"/>
      <c r="DF15" s="22"/>
    </row>
    <row r="16" spans="1:110" ht="13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1"/>
      <c r="AB16" s="32"/>
      <c r="AC16" s="33"/>
      <c r="AD16" s="33"/>
      <c r="AE16" s="33"/>
      <c r="AF16" s="33"/>
      <c r="AG16" s="33"/>
      <c r="AH16" s="33" t="s">
        <v>78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>
        <v>15400</v>
      </c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154"/>
      <c r="DE16" s="22"/>
      <c r="DF16" s="22"/>
    </row>
    <row r="17" spans="1:110" ht="13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1"/>
      <c r="AB17" s="32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154"/>
      <c r="DE17" s="22"/>
      <c r="DF17" s="22"/>
    </row>
    <row r="18" spans="1:110" ht="13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1"/>
      <c r="AB18" s="32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154"/>
      <c r="DE18" s="22"/>
      <c r="DF18" s="22"/>
    </row>
    <row r="19" spans="1:108" ht="13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1"/>
      <c r="AB19" s="32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1"/>
    </row>
    <row r="20" spans="1:108" ht="13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1"/>
      <c r="AB20" s="32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1"/>
    </row>
    <row r="21" spans="1:108" s="18" customFormat="1" ht="23.25" customHeight="1">
      <c r="A21" s="177" t="s">
        <v>49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8"/>
      <c r="AB21" s="32" t="s">
        <v>18</v>
      </c>
      <c r="AC21" s="33"/>
      <c r="AD21" s="33"/>
      <c r="AE21" s="33"/>
      <c r="AF21" s="33"/>
      <c r="AG21" s="33"/>
      <c r="AH21" s="33" t="s">
        <v>50</v>
      </c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1"/>
    </row>
    <row r="22" spans="1:108" s="18" customFormat="1" ht="12.75" customHeight="1">
      <c r="A22" s="163" t="s">
        <v>16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4"/>
      <c r="AB22" s="142"/>
      <c r="AC22" s="143"/>
      <c r="AD22" s="143"/>
      <c r="AE22" s="143"/>
      <c r="AF22" s="143"/>
      <c r="AG22" s="144"/>
      <c r="AH22" s="147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4"/>
      <c r="BC22" s="149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1"/>
      <c r="BY22" s="149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1"/>
      <c r="CO22" s="149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73"/>
    </row>
    <row r="23" spans="1:108" s="18" customFormat="1" ht="13.5" customHeight="1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2"/>
      <c r="AB23" s="145"/>
      <c r="AC23" s="82"/>
      <c r="AD23" s="82"/>
      <c r="AE23" s="82"/>
      <c r="AF23" s="82"/>
      <c r="AG23" s="146"/>
      <c r="AH23" s="148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146"/>
      <c r="BC23" s="152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153"/>
      <c r="BY23" s="152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153"/>
      <c r="CO23" s="152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174"/>
    </row>
    <row r="24" spans="1:108" s="18" customFormat="1" ht="13.5" customHeight="1">
      <c r="A24" s="181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2"/>
      <c r="AB24" s="32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1"/>
    </row>
    <row r="25" spans="1:108" s="18" customFormat="1" ht="13.5" customHeight="1">
      <c r="A25" s="181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2"/>
      <c r="AB25" s="32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1:108" s="18" customFormat="1" ht="13.5" customHeight="1">
      <c r="A26" s="181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2"/>
      <c r="AB26" s="32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1"/>
    </row>
    <row r="27" spans="1:108" s="18" customFormat="1" ht="13.5" customHeight="1">
      <c r="A27" s="181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2"/>
      <c r="AB27" s="32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</row>
    <row r="28" spans="1:108" s="18" customFormat="1" ht="13.5" customHeight="1">
      <c r="A28" s="181" t="s">
        <v>19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2"/>
      <c r="AB28" s="32" t="s">
        <v>20</v>
      </c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>
        <f>BY29+BY31</f>
        <v>-245578.39</v>
      </c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>
        <f>BC28-BY28</f>
        <v>245578.39</v>
      </c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1"/>
    </row>
    <row r="29" spans="1:108" s="18" customFormat="1" ht="23.25" customHeight="1">
      <c r="A29" s="177" t="s">
        <v>52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8"/>
      <c r="AB29" s="32" t="s">
        <v>21</v>
      </c>
      <c r="AC29" s="33"/>
      <c r="AD29" s="33"/>
      <c r="AE29" s="33"/>
      <c r="AF29" s="33"/>
      <c r="AG29" s="33"/>
      <c r="AH29" s="33" t="s">
        <v>71</v>
      </c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89">
        <v>85306.48</v>
      </c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>
        <v>85306.48</v>
      </c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140" t="s">
        <v>6</v>
      </c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</row>
    <row r="30" spans="1:108" s="18" customFormat="1" ht="13.5" customHeight="1">
      <c r="A30" s="181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2"/>
      <c r="AB30" s="32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140" t="s">
        <v>6</v>
      </c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1"/>
    </row>
    <row r="31" spans="1:108" s="18" customFormat="1" ht="23.25" customHeight="1">
      <c r="A31" s="185" t="s">
        <v>53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6"/>
      <c r="AB31" s="32" t="s">
        <v>22</v>
      </c>
      <c r="AC31" s="33"/>
      <c r="AD31" s="33"/>
      <c r="AE31" s="33"/>
      <c r="AF31" s="33"/>
      <c r="AG31" s="33"/>
      <c r="AH31" s="33" t="s">
        <v>73</v>
      </c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89">
        <v>-85306.48</v>
      </c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>
        <v>-330884.87</v>
      </c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140" t="s">
        <v>6</v>
      </c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1"/>
    </row>
    <row r="32" spans="1:108" ht="14.25" customHeight="1" thickBot="1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4"/>
      <c r="AB32" s="138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6" t="s">
        <v>6</v>
      </c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7"/>
    </row>
    <row r="33" spans="29:32" ht="16.5" customHeight="1">
      <c r="AC33" s="6"/>
      <c r="AD33" s="6"/>
      <c r="AE33" s="6"/>
      <c r="AF33" s="6"/>
    </row>
    <row r="34" spans="1:65" s="2" customFormat="1" ht="11.25">
      <c r="A34" s="2" t="s">
        <v>79</v>
      </c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L34" s="83" t="s">
        <v>85</v>
      </c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</row>
    <row r="35" spans="15:65" s="2" customFormat="1" ht="11.25">
      <c r="O35" s="180" t="s">
        <v>23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L35" s="180" t="s">
        <v>24</v>
      </c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</row>
    <row r="36" spans="19:98" s="2" customFormat="1" ht="11.25"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7"/>
      <c r="BC36" s="7"/>
      <c r="BD36" s="7"/>
      <c r="BE36" s="7"/>
      <c r="BF36" s="7"/>
      <c r="BG36" s="12"/>
      <c r="BH36" s="12"/>
      <c r="BI36" s="12"/>
      <c r="BJ36" s="12"/>
      <c r="BK36" s="12"/>
      <c r="BL36" s="12"/>
      <c r="BM36" s="12"/>
      <c r="BN36" s="12"/>
      <c r="BO36" s="12"/>
      <c r="CL36" s="12"/>
      <c r="CM36" s="12"/>
      <c r="CN36" s="12"/>
      <c r="CO36" s="12"/>
      <c r="CP36" s="12"/>
      <c r="CQ36" s="12"/>
      <c r="CR36" s="12"/>
      <c r="CS36" s="12"/>
      <c r="CT36" s="12"/>
    </row>
    <row r="37" s="2" customFormat="1" ht="11.25"/>
    <row r="38" spans="24:73" s="2" customFormat="1" ht="11.25"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5"/>
      <c r="AS38" s="5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</row>
    <row r="39" spans="1:103" s="7" customFormat="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9"/>
      <c r="AS39" s="199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75:103" s="2" customFormat="1" ht="11.25"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</row>
    <row r="41" spans="1:69" s="2" customFormat="1" ht="11.25">
      <c r="A41" s="2" t="s">
        <v>189</v>
      </c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P41" s="83" t="s">
        <v>188</v>
      </c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</row>
    <row r="42" spans="19:69" s="7" customFormat="1" ht="11.25" customHeight="1">
      <c r="S42" s="180" t="s">
        <v>23</v>
      </c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2"/>
      <c r="AN42" s="2"/>
      <c r="AP42" s="180" t="s">
        <v>24</v>
      </c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</row>
    <row r="43" spans="1:50" s="2" customFormat="1" ht="11.25">
      <c r="A43" s="200" t="s">
        <v>221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X43" s="13"/>
    </row>
    <row r="44" spans="1:35" s="2" customFormat="1" ht="11.25">
      <c r="A44" s="179" t="s">
        <v>25</v>
      </c>
      <c r="B44" s="179"/>
      <c r="C44" s="82" t="s">
        <v>219</v>
      </c>
      <c r="D44" s="82"/>
      <c r="E44" s="82"/>
      <c r="F44" s="82"/>
      <c r="G44" s="76" t="s">
        <v>25</v>
      </c>
      <c r="H44" s="76"/>
      <c r="I44" s="82" t="s">
        <v>220</v>
      </c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76">
        <v>20</v>
      </c>
      <c r="AB44" s="76"/>
      <c r="AC44" s="76"/>
      <c r="AD44" s="76"/>
      <c r="AE44" s="77" t="s">
        <v>171</v>
      </c>
      <c r="AF44" s="77"/>
      <c r="AG44" s="77"/>
      <c r="AH44" s="77"/>
      <c r="AI44" s="2" t="s">
        <v>13</v>
      </c>
    </row>
    <row r="45" ht="3" customHeight="1"/>
  </sheetData>
  <sheetProtection/>
  <mergeCells count="188">
    <mergeCell ref="A43:AD43"/>
    <mergeCell ref="BY7:CN7"/>
    <mergeCell ref="CO7:DD7"/>
    <mergeCell ref="AT38:BU38"/>
    <mergeCell ref="X39:AQ39"/>
    <mergeCell ref="AT39:BU39"/>
    <mergeCell ref="A28:AA28"/>
    <mergeCell ref="A29:AA29"/>
    <mergeCell ref="A30:AA30"/>
    <mergeCell ref="A31:AA31"/>
    <mergeCell ref="CO29:DD29"/>
    <mergeCell ref="S41:AL41"/>
    <mergeCell ref="AP41:BQ41"/>
    <mergeCell ref="A32:AA32"/>
    <mergeCell ref="O34:AH34"/>
    <mergeCell ref="O35:AH35"/>
    <mergeCell ref="AL34:BM34"/>
    <mergeCell ref="AL35:BM35"/>
    <mergeCell ref="CO30:DD30"/>
    <mergeCell ref="AB29:AG29"/>
    <mergeCell ref="AH29:BB29"/>
    <mergeCell ref="BC29:BX29"/>
    <mergeCell ref="BY29:CN29"/>
    <mergeCell ref="AB30:AG30"/>
    <mergeCell ref="AH30:BB30"/>
    <mergeCell ref="BC30:BX30"/>
    <mergeCell ref="BY30:CN30"/>
    <mergeCell ref="BC28:BX28"/>
    <mergeCell ref="A44:B44"/>
    <mergeCell ref="C44:F44"/>
    <mergeCell ref="G44:H44"/>
    <mergeCell ref="AA44:AD44"/>
    <mergeCell ref="X38:AQ38"/>
    <mergeCell ref="S42:AL42"/>
    <mergeCell ref="I44:Z44"/>
    <mergeCell ref="AE44:AH44"/>
    <mergeCell ref="AP42:BQ42"/>
    <mergeCell ref="A21:AA21"/>
    <mergeCell ref="A22:AA22"/>
    <mergeCell ref="AB31:AG31"/>
    <mergeCell ref="AH31:BB31"/>
    <mergeCell ref="AB28:AG28"/>
    <mergeCell ref="AH28:BB28"/>
    <mergeCell ref="A24:AA24"/>
    <mergeCell ref="A25:AA25"/>
    <mergeCell ref="A26:AA26"/>
    <mergeCell ref="A27:AA27"/>
    <mergeCell ref="A8:AA8"/>
    <mergeCell ref="A9:AA9"/>
    <mergeCell ref="A10:AA10"/>
    <mergeCell ref="A11:AA11"/>
    <mergeCell ref="A19:AA19"/>
    <mergeCell ref="A20:AA20"/>
    <mergeCell ref="CO21:DD21"/>
    <mergeCell ref="AB24:AG24"/>
    <mergeCell ref="AH24:BB24"/>
    <mergeCell ref="BC24:BX24"/>
    <mergeCell ref="BY24:CN24"/>
    <mergeCell ref="CO24:DD24"/>
    <mergeCell ref="AB21:AG21"/>
    <mergeCell ref="CO22:DD23"/>
    <mergeCell ref="CO19:DD19"/>
    <mergeCell ref="AB20:AG20"/>
    <mergeCell ref="AH20:BB20"/>
    <mergeCell ref="BC20:BX20"/>
    <mergeCell ref="BY20:CN20"/>
    <mergeCell ref="CO20:DD20"/>
    <mergeCell ref="AB19:AG19"/>
    <mergeCell ref="A23:AA23"/>
    <mergeCell ref="BC21:BX21"/>
    <mergeCell ref="BY21:CN21"/>
    <mergeCell ref="A12:AA12"/>
    <mergeCell ref="A13:AA13"/>
    <mergeCell ref="A14:AA14"/>
    <mergeCell ref="A15:AA15"/>
    <mergeCell ref="A16:AA16"/>
    <mergeCell ref="A17:AA17"/>
    <mergeCell ref="A18:AA18"/>
    <mergeCell ref="BY4:CN4"/>
    <mergeCell ref="CO4:DD4"/>
    <mergeCell ref="CO5:DD5"/>
    <mergeCell ref="BC5:BX5"/>
    <mergeCell ref="BY5:CN5"/>
    <mergeCell ref="BC6:BX6"/>
    <mergeCell ref="BY6:CN6"/>
    <mergeCell ref="CO6:DD6"/>
    <mergeCell ref="CO10:DD10"/>
    <mergeCell ref="AB8:AG9"/>
    <mergeCell ref="AB10:AG10"/>
    <mergeCell ref="AH10:BB10"/>
    <mergeCell ref="BC10:BX10"/>
    <mergeCell ref="BC8:BX9"/>
    <mergeCell ref="BY8:CN9"/>
    <mergeCell ref="BY10:CN10"/>
    <mergeCell ref="AH8:BB9"/>
    <mergeCell ref="A3:AA3"/>
    <mergeCell ref="A4:AA4"/>
    <mergeCell ref="A5:AA5"/>
    <mergeCell ref="A6:AA6"/>
    <mergeCell ref="BC3:BX3"/>
    <mergeCell ref="A7:AA7"/>
    <mergeCell ref="AH6:BB7"/>
    <mergeCell ref="BC7:BX7"/>
    <mergeCell ref="BC4:BX4"/>
    <mergeCell ref="CO8:DD9"/>
    <mergeCell ref="AB6:AG7"/>
    <mergeCell ref="AB3:AG3"/>
    <mergeCell ref="AB4:AG4"/>
    <mergeCell ref="AB5:AG5"/>
    <mergeCell ref="AH3:BB3"/>
    <mergeCell ref="AH4:BB4"/>
    <mergeCell ref="AH5:BB5"/>
    <mergeCell ref="BY3:CN3"/>
    <mergeCell ref="CO3:DD3"/>
    <mergeCell ref="CO12:DD12"/>
    <mergeCell ref="AB11:AG11"/>
    <mergeCell ref="AB12:AG12"/>
    <mergeCell ref="AH12:BB12"/>
    <mergeCell ref="BC12:BX12"/>
    <mergeCell ref="BY11:CN11"/>
    <mergeCell ref="CO11:DD11"/>
    <mergeCell ref="AH11:BB11"/>
    <mergeCell ref="BC11:BX11"/>
    <mergeCell ref="BY12:CN12"/>
    <mergeCell ref="BC13:BX13"/>
    <mergeCell ref="BY15:CN15"/>
    <mergeCell ref="BY13:CN13"/>
    <mergeCell ref="AB14:AG14"/>
    <mergeCell ref="AH14:BB14"/>
    <mergeCell ref="BC14:BX14"/>
    <mergeCell ref="AB15:AG15"/>
    <mergeCell ref="AH15:BB15"/>
    <mergeCell ref="BC15:BX15"/>
    <mergeCell ref="AB16:AG16"/>
    <mergeCell ref="AH16:BB16"/>
    <mergeCell ref="BC16:BX16"/>
    <mergeCell ref="CO13:DD13"/>
    <mergeCell ref="BY14:CN14"/>
    <mergeCell ref="CO14:DD14"/>
    <mergeCell ref="CO15:DD15"/>
    <mergeCell ref="AB13:AG13"/>
    <mergeCell ref="AH13:BB13"/>
    <mergeCell ref="AB17:AG17"/>
    <mergeCell ref="AH17:BB17"/>
    <mergeCell ref="BC17:BX17"/>
    <mergeCell ref="CO16:DD16"/>
    <mergeCell ref="BY17:CN17"/>
    <mergeCell ref="CO17:DD17"/>
    <mergeCell ref="BY16:CN16"/>
    <mergeCell ref="BY18:CN18"/>
    <mergeCell ref="CO18:DD18"/>
    <mergeCell ref="BY25:CN25"/>
    <mergeCell ref="AH18:BB18"/>
    <mergeCell ref="BC18:BX18"/>
    <mergeCell ref="AH19:BB19"/>
    <mergeCell ref="BC19:BX19"/>
    <mergeCell ref="BY19:CN19"/>
    <mergeCell ref="CO25:DD25"/>
    <mergeCell ref="BY22:CN23"/>
    <mergeCell ref="AH27:BB27"/>
    <mergeCell ref="AB18:AG18"/>
    <mergeCell ref="AB22:AG23"/>
    <mergeCell ref="AH22:BB23"/>
    <mergeCell ref="BC22:BX23"/>
    <mergeCell ref="AB26:AG26"/>
    <mergeCell ref="AH26:BB26"/>
    <mergeCell ref="BC26:BX26"/>
    <mergeCell ref="AH21:BB21"/>
    <mergeCell ref="BY27:CN27"/>
    <mergeCell ref="CO27:DD27"/>
    <mergeCell ref="CO28:DD28"/>
    <mergeCell ref="BY28:CN28"/>
    <mergeCell ref="BY26:CN26"/>
    <mergeCell ref="AB25:AG25"/>
    <mergeCell ref="AH25:BB25"/>
    <mergeCell ref="BC25:BX25"/>
    <mergeCell ref="BC27:BX27"/>
    <mergeCell ref="AB27:AG27"/>
    <mergeCell ref="A2:DD2"/>
    <mergeCell ref="BY32:CN32"/>
    <mergeCell ref="CO32:DD32"/>
    <mergeCell ref="AB32:AG32"/>
    <mergeCell ref="AH32:BB32"/>
    <mergeCell ref="BC32:BX32"/>
    <mergeCell ref="BC31:BX31"/>
    <mergeCell ref="BY31:CN31"/>
    <mergeCell ref="CO31:DD31"/>
    <mergeCell ref="CO26:DD26"/>
  </mergeCells>
  <printOptions horizontalCentered="1" verticalCentered="1"/>
  <pageMargins left="1.1811023622047245" right="0.1968503937007874" top="0.1968503937007874" bottom="0.1968503937007874" header="0" footer="0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2018-06-18T09:28:30Z</cp:lastPrinted>
  <dcterms:created xsi:type="dcterms:W3CDTF">2007-09-21T13:36:41Z</dcterms:created>
  <dcterms:modified xsi:type="dcterms:W3CDTF">2018-06-18T09:28:34Z</dcterms:modified>
  <cp:category/>
  <cp:version/>
  <cp:contentType/>
  <cp:contentStatus/>
</cp:coreProperties>
</file>