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1" sheetId="1" r:id="rId1"/>
    <sheet name="прил2" sheetId="3" r:id="rId2"/>
    <sheet name="прил 3" sheetId="4" r:id="rId3"/>
    <sheet name="прил 4" sheetId="5" r:id="rId4"/>
  </sheets>
  <definedNames>
    <definedName name="_xlnm.Print_Area" localSheetId="1">прил2!$A$1:$F$79</definedName>
  </definedNames>
  <calcPr calcId="125725" calcOnSave="0"/>
</workbook>
</file>

<file path=xl/calcChain.xml><?xml version="1.0" encoding="utf-8"?>
<calcChain xmlns="http://schemas.openxmlformats.org/spreadsheetml/2006/main">
  <c r="D18" i="4"/>
  <c r="D18" i="1"/>
  <c r="E17" i="5" l="1"/>
  <c r="E16" s="1"/>
  <c r="E18"/>
  <c r="E29"/>
  <c r="F42"/>
  <c r="E42"/>
  <c r="E43"/>
  <c r="F44"/>
  <c r="E44"/>
  <c r="E49"/>
  <c r="E50"/>
  <c r="E51"/>
  <c r="F22"/>
  <c r="F21" s="1"/>
  <c r="F20" s="1"/>
  <c r="F19" s="1"/>
  <c r="E19" i="4"/>
  <c r="E20"/>
  <c r="E21"/>
  <c r="E22"/>
  <c r="E23"/>
  <c r="D51" l="1"/>
  <c r="D49"/>
  <c r="E48" i="5" s="1"/>
  <c r="E47" s="1"/>
  <c r="D44" i="4"/>
  <c r="D43" s="1"/>
  <c r="E45"/>
  <c r="B46"/>
  <c r="A46"/>
  <c r="B45"/>
  <c r="A45"/>
  <c r="E59" i="3" l="1"/>
  <c r="E58" s="1"/>
  <c r="E57" s="1"/>
  <c r="F61"/>
  <c r="F70" l="1"/>
  <c r="E70"/>
  <c r="E76"/>
  <c r="E25"/>
  <c r="E24" s="1"/>
  <c r="E22"/>
  <c r="E21" s="1"/>
  <c r="E20" s="1"/>
  <c r="D48" i="4" s="1"/>
  <c r="D37" i="5" l="1"/>
  <c r="D39" s="1"/>
  <c r="D41" s="1"/>
  <c r="C32"/>
  <c r="F15"/>
  <c r="B44" i="4"/>
  <c r="C44" i="5"/>
  <c r="C45"/>
  <c r="A44" i="4"/>
  <c r="A43" i="5" s="1"/>
  <c r="A44"/>
  <c r="A45"/>
  <c r="B43" i="4"/>
  <c r="A43"/>
  <c r="A42" i="5" s="1"/>
  <c r="D31" i="4"/>
  <c r="E30" i="5" s="1"/>
  <c r="D32" i="4"/>
  <c r="E31" i="5" s="1"/>
  <c r="C38" i="4"/>
  <c r="C40" s="1"/>
  <c r="C42" s="1"/>
  <c r="C46" s="1"/>
  <c r="E38"/>
  <c r="F37" i="5" s="1"/>
  <c r="E40" i="4"/>
  <c r="F39" i="5" s="1"/>
  <c r="E41" i="4"/>
  <c r="F40" i="5" s="1"/>
  <c r="D38" i="4"/>
  <c r="E37" i="5" s="1"/>
  <c r="D40" i="4"/>
  <c r="E39" i="5" s="1"/>
  <c r="D41" i="4"/>
  <c r="E40" i="5" s="1"/>
  <c r="D42" i="4"/>
  <c r="E41" i="5" s="1"/>
  <c r="B38" i="4"/>
  <c r="C37" i="5" s="1"/>
  <c r="B39" i="4"/>
  <c r="C38" i="5" s="1"/>
  <c r="B40" i="4"/>
  <c r="C39" i="5" s="1"/>
  <c r="B41" i="4"/>
  <c r="C40" i="5" s="1"/>
  <c r="B42" i="4"/>
  <c r="C41" i="5" s="1"/>
  <c r="A38" i="4"/>
  <c r="A37" i="5" s="1"/>
  <c r="A39" i="4"/>
  <c r="A38" i="5" s="1"/>
  <c r="A40" i="4"/>
  <c r="A39" i="5" s="1"/>
  <c r="A41" i="4"/>
  <c r="A40" i="5" s="1"/>
  <c r="A42" i="4"/>
  <c r="A41" i="5" s="1"/>
  <c r="B37" i="4"/>
  <c r="C36" i="5" s="1"/>
  <c r="A37" i="4"/>
  <c r="A36" i="5" s="1"/>
  <c r="E34" i="4"/>
  <c r="D34"/>
  <c r="E33" i="5" s="1"/>
  <c r="E33" i="4"/>
  <c r="F32" i="5" s="1"/>
  <c r="D33" i="4"/>
  <c r="E32" i="5" s="1"/>
  <c r="C33" i="4"/>
  <c r="B33"/>
  <c r="A33"/>
  <c r="A32" i="5" s="1"/>
  <c r="C27" i="4"/>
  <c r="E27"/>
  <c r="F26" i="5" s="1"/>
  <c r="D27" i="4"/>
  <c r="E26" i="5" s="1"/>
  <c r="B27" i="4"/>
  <c r="C26" i="5" s="1"/>
  <c r="A26" i="4"/>
  <c r="A25" i="5" s="1"/>
  <c r="D50" i="4"/>
  <c r="D52"/>
  <c r="E32" l="1"/>
  <c r="D47"/>
  <c r="E46" i="5" s="1"/>
  <c r="E42" i="4"/>
  <c r="F41" i="5" s="1"/>
  <c r="E68" i="3"/>
  <c r="D39" i="4" s="1"/>
  <c r="E38" i="5" s="1"/>
  <c r="F68" i="3"/>
  <c r="E39" i="4" s="1"/>
  <c r="F38" i="5" s="1"/>
  <c r="F77" i="3"/>
  <c r="F76" s="1"/>
  <c r="E44" i="4" s="1"/>
  <c r="F43" i="5" s="1"/>
  <c r="F75" i="3"/>
  <c r="E75"/>
  <c r="E74" s="1"/>
  <c r="E73" s="1"/>
  <c r="E72" s="1"/>
  <c r="F66"/>
  <c r="E37" i="4" s="1"/>
  <c r="F36" i="5" s="1"/>
  <c r="E66" i="3"/>
  <c r="D37" i="4" s="1"/>
  <c r="E36" i="5" s="1"/>
  <c r="F74" i="3" l="1"/>
  <c r="F73" s="1"/>
  <c r="F72" s="1"/>
  <c r="E43" i="4"/>
  <c r="E56" i="3"/>
  <c r="D30" i="4"/>
  <c r="C52" i="3"/>
  <c r="B26" i="4" s="1"/>
  <c r="C25" i="5" s="1"/>
  <c r="A53" i="3"/>
  <c r="A27" i="4" s="1"/>
  <c r="A26" i="5" s="1"/>
  <c r="F52" i="3"/>
  <c r="E26" i="4" s="1"/>
  <c r="F25" i="5" s="1"/>
  <c r="E52" i="3"/>
  <c r="E51" l="1"/>
  <c r="E50" s="1"/>
  <c r="E49" s="1"/>
  <c r="E48" s="1"/>
  <c r="E47" s="1"/>
  <c r="D26" i="4"/>
  <c r="D25" l="1"/>
  <c r="D24" s="1"/>
  <c r="E25" i="5"/>
  <c r="E24" s="1"/>
  <c r="E23" s="1"/>
  <c r="D19" i="1"/>
  <c r="E58" i="4"/>
  <c r="F57" i="5" s="1"/>
  <c r="E57" i="4"/>
  <c r="F56" i="5" s="1"/>
  <c r="E55" i="4"/>
  <c r="F54" i="5" s="1"/>
  <c r="F53" s="1"/>
  <c r="E53" i="4"/>
  <c r="F52" i="5" s="1"/>
  <c r="E52" i="4"/>
  <c r="F51" i="5" s="1"/>
  <c r="E51" i="4"/>
  <c r="F50" i="5" s="1"/>
  <c r="E49" i="4"/>
  <c r="F48" i="5" s="1"/>
  <c r="F47" s="1"/>
  <c r="E36" i="4"/>
  <c r="F35" i="5" s="1"/>
  <c r="F34" s="1"/>
  <c r="E29" i="4"/>
  <c r="E28" s="1"/>
  <c r="F22" i="3"/>
  <c r="F21" s="1"/>
  <c r="F20" s="1"/>
  <c r="F26"/>
  <c r="F25" s="1"/>
  <c r="F24" s="1"/>
  <c r="F32"/>
  <c r="F31" s="1"/>
  <c r="F30" s="1"/>
  <c r="F37"/>
  <c r="F36" s="1"/>
  <c r="F35" s="1"/>
  <c r="F34" s="1"/>
  <c r="F54"/>
  <c r="F64"/>
  <c r="F60" s="1"/>
  <c r="E25" i="4" l="1"/>
  <c r="E24" s="1"/>
  <c r="F51" i="3"/>
  <c r="F50" s="1"/>
  <c r="F49" s="1"/>
  <c r="F48" s="1"/>
  <c r="F47" s="1"/>
  <c r="E48" i="4"/>
  <c r="E54"/>
  <c r="E35"/>
  <c r="E31" s="1"/>
  <c r="F55" i="5"/>
  <c r="F28"/>
  <c r="F27" s="1"/>
  <c r="F33"/>
  <c r="F31" s="1"/>
  <c r="F30" s="1"/>
  <c r="E50" i="4"/>
  <c r="F49" i="5"/>
  <c r="F46" s="1"/>
  <c r="F17" s="1"/>
  <c r="E56" i="4"/>
  <c r="F59" i="3"/>
  <c r="F19"/>
  <c r="F24" i="5" l="1"/>
  <c r="F23" s="1"/>
  <c r="E30" i="4"/>
  <c r="E47"/>
  <c r="F29" i="5"/>
  <c r="F58" i="3"/>
  <c r="F57" s="1"/>
  <c r="F56" s="1"/>
  <c r="F18" s="1"/>
  <c r="F18" i="5" l="1"/>
  <c r="F16" s="1"/>
  <c r="E18" i="4"/>
</calcChain>
</file>

<file path=xl/sharedStrings.xml><?xml version="1.0" encoding="utf-8"?>
<sst xmlns="http://schemas.openxmlformats.org/spreadsheetml/2006/main" count="415" uniqueCount="173">
  <si>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</si>
  <si>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</si>
  <si>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</si>
  <si>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</si>
  <si>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</si>
  <si>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</si>
  <si>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</si>
  <si>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</si>
  <si>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1 06 00000 00 0000 000</t>
  </si>
  <si>
    <t>НАЛОГИ НА ИМУЩЕСТВО</t>
  </si>
  <si>
    <t xml:space="preserve"> 1 08 00000 00 0000 110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</si>
  <si>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</si>
  <si>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</si>
  <si>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</si>
  <si>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</si>
  <si>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</si>
  <si>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</si>
  <si>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</si>
  <si>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</si>
  <si>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</si>
  <si>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</si>
  <si>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</si>
  <si>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</si>
  <si>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</si>
  <si>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</si>
  <si>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</si>
  <si>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</si>
  <si>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</si>
  <si>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</si>
  <si>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</si>
  <si>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</si>
  <si>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</si>
  <si>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</si>
  <si>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</si>
  <si>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</si>
  <si>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</si>
  <si>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</si>
  <si>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</si>
  <si>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</si>
  <si>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</si>
  <si>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</si>
  <si>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</si>
  <si>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</si>
  <si>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</si>
  <si>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</si>
  <si>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</si>
  <si>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</si>
  <si>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</si>
  <si>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</si>
  <si>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</si>
  <si>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</si>
  <si>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</si>
  <si>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</si>
  <si>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</si>
  <si>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</si>
  <si>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</si>
  <si>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</si>
  <si>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</si>
  <si>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</si>
  <si>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</si>
  <si>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</si>
  <si>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</si>
  <si>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</si>
  <si>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</si>
  <si>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99 0 00 02040</t>
  </si>
  <si>
    <t>Ведомство</t>
  </si>
  <si>
    <t>30 0 00 00000</t>
  </si>
  <si>
    <t> 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</si>
  <si>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</si>
  <si>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</si>
  <si>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</si>
  <si>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</si>
  <si>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</si>
  <si>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</si>
  <si>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</si>
  <si>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</si>
  <si>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</si>
  <si>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</si>
  <si>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</si>
  <si>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</si>
  <si>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</si>
  <si>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Мероприятия по благоустройству территорий населенных пунктов,коммунальному хозяйству,обеспечению мер пожарной безопасности и осуществлению  дорожной деятельностью в границах  сельских поселений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</si>
  <si>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</si>
  <si>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Республики  Башкортостан на 2019 год и  на плановый</t>
  </si>
  <si>
    <t>период 2020 и 2021 годов"</t>
  </si>
  <si>
    <t>Янаульский район Республики Башкортостан на 2019 год</t>
  </si>
  <si>
    <t>района Янаульский район Республики Башкортостан на 2019  год по разделам,подразделам,</t>
  </si>
  <si>
    <t>Республики  Башкортостан на 2019год и  на плановый</t>
  </si>
  <si>
    <t>района Янаульский район Республики Башкортостан на 2019 год</t>
  </si>
  <si>
    <t>Муниципальная программа «Благоустройство населенных пунктов сельского поселения Воядинский сельсовет муниципального района Янаульский район Республики Башкортостан на 2019-2021 годы»</t>
  </si>
  <si>
    <t xml:space="preserve">муниципального района Янаульский район Республики Башкортостан на 2019 год </t>
  </si>
  <si>
    <t>Изменения</t>
  </si>
  <si>
    <t>Сумма с учетом изменений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</si>
  <si>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</si>
  <si>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+200,0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</si>
  <si>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</si>
  <si>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</si>
  <si>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С учетом изменений 2019 год</t>
  </si>
  <si>
    <t>791 2 02 40014 10 0000 150</t>
  </si>
  <si>
    <t>791 2 02 49999 10 7247 150</t>
  </si>
  <si>
    <t>791 2 02 49999 10 7404 150</t>
  </si>
  <si>
    <t xml:space="preserve">791 2 07 05030 10 6200 150 </t>
  </si>
  <si>
    <t xml:space="preserve">791 2 07 05030 10 6300 150 </t>
  </si>
  <si>
    <t>30 1 01 03150</t>
  </si>
  <si>
    <t>30 2 02 S2471</t>
  </si>
  <si>
    <t>Реализация проектов развития общественной инфраструктуры, основанных на местных инициативах, за счет средств бюджетов</t>
  </si>
  <si>
    <t>0600</t>
  </si>
  <si>
    <t>Охрана окружающей среды</t>
  </si>
  <si>
    <t>0605</t>
  </si>
  <si>
    <t>30 6 00 00000</t>
  </si>
  <si>
    <t>30 6 06 00000</t>
  </si>
  <si>
    <t>30 6 06 74040</t>
  </si>
  <si>
    <t>Подпрограмма «Мероприятия по охране окружающей среды»</t>
  </si>
  <si>
    <t>Мероприятия по благоустройству территорий населенных пунктов,коммунальному хозяйству,обеспечению мер пожарной безопасности, осуществлению  дорожной деятельностью и охране окружающей среды в границах  сельских поселений</t>
  </si>
  <si>
    <t>Основное мероприятие «Мероприятия по охране окружающей среды»</t>
  </si>
  <si>
    <t>30 2 02 S2472</t>
  </si>
  <si>
    <t>Реализация проектов развития общественной инфраструктуры, основанных на местных инициативах, за счет средств поступивших от физических лиц</t>
  </si>
  <si>
    <t>30 2 02 S2473</t>
  </si>
  <si>
    <t>Реализация проектов развития общественной инфраструктуры, основанных на местных инициативах, за счет средств поступивших от юридических лиц</t>
  </si>
  <si>
    <t>2 07 00000 00 0000 000</t>
  </si>
  <si>
    <t>ПРОЧИЕ БЕЗВОЗМЕЗДНЫЕ ПОСТУПЛЕНИЯ В БЮДЖЕТЫ СЕЛЬСКИХ ПОСЕЛЕНИЙ</t>
  </si>
  <si>
    <t>Приложение №1 к решению</t>
  </si>
  <si>
    <t>Приложение №2 к решению</t>
  </si>
  <si>
    <t>Приложение №3 к решению</t>
  </si>
  <si>
    <t>Приложение №4 к решению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</si>
  <si>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</si>
  <si>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</si>
  <si>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</si>
  <si>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Совета сельского поселения Орловский сельсовет</t>
  </si>
  <si>
    <t xml:space="preserve">"О бюджете сельского поселения Орловский сельсовет </t>
  </si>
  <si>
    <t>в бюджет сельского поселения Орловский сельсовет муниципального района</t>
  </si>
  <si>
    <t xml:space="preserve">Распределение бюджетных ассигнований сельского поселения Орловский сельсовет муниципального </t>
  </si>
  <si>
    <t xml:space="preserve">Ведомственная структура расходов бюджета сельского поселения Орловский сельсовет  </t>
  </si>
  <si>
    <t>+34,7</t>
  </si>
  <si>
    <t>34,7</t>
  </si>
  <si>
    <t>+15,0</t>
  </si>
  <si>
    <t>+49,7</t>
  </si>
  <si>
    <t>+231,2</t>
  </si>
  <si>
    <t>+1,3</t>
  </si>
  <si>
    <t>+6,0</t>
  </si>
  <si>
    <t>+7,3</t>
  </si>
  <si>
    <t>+160,2</t>
  </si>
  <si>
    <t>А.В.Соломенникова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</si>
  <si>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</si>
  <si>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</si>
  <si>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</si>
  <si>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</si>
  <si>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«Благоустройство населенных пунктов сельского поселения Орловский сельсовет муниципального района Янаульский район Республики Башкортостан на 2019-2021 годы»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</si>
  <si>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</si>
  <si>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</si>
  <si>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</si>
  <si>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</si>
  <si>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Мероприятия по благоустройству территорий населенных пунктов,коммунальное хозяйство,обеспечение мер пожарной безопасности и осуществлению  дорожной деятельнстью в границах  сельских поселений</t>
  </si>
  <si>
    <t> 30 3 03   74040</t>
  </si>
  <si>
    <t>30 3 03 74040</t>
  </si>
  <si>
    <t>+265,9</t>
  </si>
  <si>
    <t>+185,8</t>
  </si>
  <si>
    <t>-162,8</t>
  </si>
  <si>
    <t>+23,0</t>
  </si>
  <si>
    <t>+338,6</t>
  </si>
  <si>
    <t>Республики  Башкортостан от 30 сентября 2019 г.№19/2</t>
  </si>
  <si>
    <t>Республики  Башкортостан от 30  сентября 2019г.№19/2</t>
  </si>
  <si>
    <t>+698,8</t>
  </si>
  <si>
    <t>30 3 00 00000</t>
  </si>
  <si>
    <t>30 3 03 00000</t>
  </si>
  <si>
    <t>Республики  Башкортостан от 30  сентября 2019 г.№19/2</t>
  </si>
  <si>
    <t>+340,2</t>
  </si>
  <si>
    <t>+771,4</t>
  </si>
  <si>
    <t>+821,1</t>
  </si>
  <si>
    <t>+115,0</t>
  </si>
  <si>
    <t>+122,3</t>
  </si>
  <si>
    <t>Администрация сельского поселения Орловский сельсовет муниципального района Янаульский район Республики Башкортостан</t>
  </si>
  <si>
    <t>Муниципальная программа "Благоустройство населенных пунктов сельского поселения Орловский  сельсовет муниципального района Янаульский район Республики Башкортостан на 2019-2021 годы"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</si>
</sst>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/>
    <xf numFmtId="164" fontId="2" fillId="2" borderId="7" xfId="0" applyNumberFormat="1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8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3" fillId="2" borderId="7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horizontal="justify" vertical="top" wrapText="1"/>
    </xf>
    <xf numFmtId="164" fontId="9" fillId="0" borderId="6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top" wrapText="1"/>
    </xf>
    <xf numFmtId="0" fontId="9" fillId="0" borderId="6" xfId="0" applyFont="1" applyBorder="1" applyAlignment="1">
      <alignment horizontal="justify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164" fontId="9" fillId="0" borderId="3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justify" vertical="top" wrapText="1"/>
    </xf>
    <xf numFmtId="49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top" wrapText="1"/>
    </xf>
    <xf numFmtId="0" fontId="7" fillId="0" borderId="7" xfId="0" quotePrefix="1" applyFont="1" applyBorder="1" applyAlignment="1">
      <alignment horizontal="justify" vertical="top" wrapText="1"/>
    </xf>
    <xf numFmtId="0" fontId="7" fillId="0" borderId="8" xfId="0" quotePrefix="1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10" fillId="0" borderId="0" xfId="0" applyFont="1" applyBorder="1"/>
    <xf numFmtId="0" fontId="7" fillId="0" borderId="0" xfId="0" applyFont="1" applyFill="1" applyBorder="1" applyAlignment="1">
      <alignment horizontal="right" vertical="top" wrapText="1"/>
    </xf>
    <xf numFmtId="0" fontId="10" fillId="0" borderId="0" xfId="0" applyFont="1"/>
    <xf numFmtId="0" fontId="11" fillId="0" borderId="7" xfId="0" applyFont="1" applyBorder="1"/>
    <xf numFmtId="49" fontId="11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right"/>
    </xf>
    <xf numFmtId="164" fontId="11" fillId="0" borderId="7" xfId="0" applyNumberFormat="1" applyFont="1" applyBorder="1"/>
    <xf numFmtId="49" fontId="2" fillId="2" borderId="7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vertical="justify" wrapText="1"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2" fillId="3" borderId="7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9" fontId="3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2" fontId="2" fillId="2" borderId="7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/>
    <xf numFmtId="0" fontId="9" fillId="0" borderId="12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1" fillId="2" borderId="7" xfId="0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center" wrapText="1"/>
    </xf>
    <xf numFmtId="164" fontId="14" fillId="0" borderId="7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49" fontId="15" fillId="2" borderId="7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2" fontId="3" fillId="2" borderId="7" xfId="0" applyNumberFormat="1" applyFont="1" applyFill="1" applyBorder="1" applyAlignment="1">
      <alignment horizontal="center" wrapText="1"/>
    </xf>
    <xf numFmtId="2" fontId="8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75" zoomScaleNormal="75" workbookViewId="0">
      <selection activeCell="D20" sqref="D20:D23"/>
    </sheetView>
  </sheetViews>
  <sheetFormatPr defaultRowHeight="15"/>
  <cols>
    <col min="1" max="1" width="32.28515625" customWidth="1"/>
    <col min="2" max="2" width="72" customWidth="1"/>
    <col min="3" max="3" width="17.7109375" customWidth="1"/>
    <col min="4" max="4" width="17.140625" customWidth="1"/>
  </cols>
  <sheetData>
    <row r="1" spans="1:4" ht="18.75">
      <c r="A1" s="30"/>
      <c r="B1" s="91" t="s">
        <v>121</v>
      </c>
      <c r="C1" s="91"/>
      <c r="D1" s="91"/>
    </row>
    <row r="2" spans="1:4" ht="18.75">
      <c r="A2" s="30"/>
      <c r="B2" s="91" t="s">
        <v>128</v>
      </c>
      <c r="C2" s="91"/>
      <c r="D2" s="91"/>
    </row>
    <row r="3" spans="1:4" ht="18.75">
      <c r="A3" s="30"/>
      <c r="B3" s="91" t="s">
        <v>14</v>
      </c>
      <c r="C3" s="91"/>
      <c r="D3" s="91"/>
    </row>
    <row r="4" spans="1:4" ht="18.75">
      <c r="A4" s="30"/>
      <c r="B4" s="92" t="s">
        <v>160</v>
      </c>
      <c r="C4" s="92"/>
      <c r="D4" s="92"/>
    </row>
    <row r="5" spans="1:4" ht="18.75">
      <c r="A5" s="30"/>
      <c r="B5" s="91" t="s">
        <v>129</v>
      </c>
      <c r="C5" s="91"/>
      <c r="D5" s="91"/>
    </row>
    <row r="6" spans="1:4" ht="18.75">
      <c r="A6" s="30"/>
      <c r="B6" s="91" t="s">
        <v>14</v>
      </c>
      <c r="C6" s="91"/>
      <c r="D6" s="91"/>
    </row>
    <row r="7" spans="1:4" ht="18.75">
      <c r="A7" s="30"/>
      <c r="B7" s="91" t="s">
        <v>83</v>
      </c>
      <c r="C7" s="91"/>
      <c r="D7" s="91"/>
    </row>
    <row r="8" spans="1:4" ht="18.75">
      <c r="A8" s="30"/>
      <c r="B8" s="91" t="s">
        <v>84</v>
      </c>
      <c r="C8" s="91"/>
      <c r="D8" s="91"/>
    </row>
    <row r="9" spans="1:4" ht="18.75">
      <c r="A9" s="30"/>
      <c r="B9" s="31"/>
      <c r="C9" s="31"/>
      <c r="D9" s="31"/>
    </row>
    <row r="10" spans="1:4" ht="18.75">
      <c r="A10" s="30"/>
      <c r="B10" s="28" t="s">
        <v>15</v>
      </c>
      <c r="C10" s="28"/>
      <c r="D10" s="31"/>
    </row>
    <row r="11" spans="1:4" ht="18.75">
      <c r="A11" s="30"/>
      <c r="B11" s="28" t="s">
        <v>130</v>
      </c>
      <c r="C11" s="28"/>
      <c r="D11" s="31"/>
    </row>
    <row r="12" spans="1:4" ht="18.75">
      <c r="A12" s="30"/>
      <c r="B12" s="28" t="s">
        <v>85</v>
      </c>
      <c r="C12" s="28"/>
      <c r="D12" s="30"/>
    </row>
    <row r="13" spans="1:4" ht="18.75">
      <c r="A13" s="30"/>
      <c r="B13" s="28"/>
      <c r="C13" s="28"/>
      <c r="D13" s="30"/>
    </row>
    <row r="14" spans="1:4" ht="19.5" thickBot="1">
      <c r="A14" s="30"/>
      <c r="B14" s="28"/>
      <c r="C14" s="28"/>
      <c r="D14" s="30" t="s">
        <v>16</v>
      </c>
    </row>
    <row r="15" spans="1:4" ht="63.75" customHeight="1">
      <c r="A15" s="93" t="s">
        <v>0</v>
      </c>
      <c r="B15" s="93" t="s">
        <v>1</v>
      </c>
      <c r="C15" s="93" t="s">
        <v>91</v>
      </c>
      <c r="D15" s="93" t="s">
        <v>92</v>
      </c>
    </row>
    <row r="16" spans="1:4">
      <c r="A16" s="94"/>
      <c r="B16" s="94"/>
      <c r="C16" s="94"/>
      <c r="D16" s="94"/>
    </row>
    <row r="17" spans="1:4" ht="15.75" thickBot="1">
      <c r="A17" s="95"/>
      <c r="B17" s="95"/>
      <c r="C17" s="95"/>
      <c r="D17" s="95"/>
    </row>
    <row r="18" spans="1:4" ht="19.5" thickBot="1">
      <c r="A18" s="32"/>
      <c r="B18" s="33" t="s">
        <v>3</v>
      </c>
      <c r="C18" s="46" t="s">
        <v>168</v>
      </c>
      <c r="D18" s="34">
        <f>D19+D24</f>
        <v>3780.7</v>
      </c>
    </row>
    <row r="19" spans="1:4" ht="20.25" customHeight="1" thickBot="1">
      <c r="A19" s="35" t="s">
        <v>4</v>
      </c>
      <c r="B19" s="36" t="s">
        <v>5</v>
      </c>
      <c r="C19" s="37"/>
      <c r="D19" s="34">
        <f>D20+D21+D22+D23</f>
        <v>188</v>
      </c>
    </row>
    <row r="20" spans="1:4" ht="21.75" customHeight="1" thickBot="1">
      <c r="A20" s="35" t="s">
        <v>6</v>
      </c>
      <c r="B20" s="36" t="s">
        <v>7</v>
      </c>
      <c r="C20" s="79"/>
      <c r="D20" s="34">
        <v>18</v>
      </c>
    </row>
    <row r="21" spans="1:4" ht="30" customHeight="1" thickBot="1">
      <c r="A21" s="35" t="s">
        <v>8</v>
      </c>
      <c r="B21" s="36" t="s">
        <v>9</v>
      </c>
      <c r="C21" s="36"/>
      <c r="D21" s="34">
        <v>150</v>
      </c>
    </row>
    <row r="22" spans="1:4" ht="25.5" customHeight="1" thickBot="1">
      <c r="A22" s="40" t="s">
        <v>10</v>
      </c>
      <c r="B22" s="40" t="s">
        <v>11</v>
      </c>
      <c r="C22" s="40"/>
      <c r="D22" s="41">
        <v>1</v>
      </c>
    </row>
    <row r="23" spans="1:4" ht="55.5" customHeight="1" thickBot="1">
      <c r="A23" s="42" t="s">
        <v>67</v>
      </c>
      <c r="B23" s="81" t="s">
        <v>12</v>
      </c>
      <c r="C23" s="43"/>
      <c r="D23" s="44">
        <v>19</v>
      </c>
    </row>
    <row r="24" spans="1:4" ht="21.75" customHeight="1" thickBot="1">
      <c r="A24" s="40" t="s">
        <v>13</v>
      </c>
      <c r="B24" s="45" t="s">
        <v>125</v>
      </c>
      <c r="C24" s="46" t="s">
        <v>168</v>
      </c>
      <c r="D24" s="47">
        <v>3592.7</v>
      </c>
    </row>
    <row r="25" spans="1:4" ht="36.75" customHeight="1" thickBot="1">
      <c r="A25" s="40" t="s">
        <v>126</v>
      </c>
      <c r="B25" s="45" t="s">
        <v>127</v>
      </c>
      <c r="C25" s="46" t="s">
        <v>167</v>
      </c>
      <c r="D25" s="47">
        <v>3543</v>
      </c>
    </row>
    <row r="26" spans="1:4" ht="83.25" customHeight="1">
      <c r="A26" s="48" t="s">
        <v>98</v>
      </c>
      <c r="B26" s="49" t="s">
        <v>93</v>
      </c>
      <c r="C26" s="38" t="s">
        <v>166</v>
      </c>
      <c r="D26" s="39">
        <v>340.2</v>
      </c>
    </row>
    <row r="27" spans="1:4" ht="42" customHeight="1">
      <c r="A27" s="48" t="s">
        <v>99</v>
      </c>
      <c r="B27" s="50" t="s">
        <v>95</v>
      </c>
      <c r="C27" s="38" t="s">
        <v>137</v>
      </c>
      <c r="D27" s="39">
        <v>231.2</v>
      </c>
    </row>
    <row r="28" spans="1:4" ht="97.5" customHeight="1">
      <c r="A28" s="48" t="s">
        <v>100</v>
      </c>
      <c r="B28" s="51" t="s">
        <v>82</v>
      </c>
      <c r="C28" s="38" t="s">
        <v>94</v>
      </c>
      <c r="D28" s="39">
        <v>700</v>
      </c>
    </row>
    <row r="29" spans="1:4" ht="47.25" customHeight="1">
      <c r="A29" s="74" t="s">
        <v>119</v>
      </c>
      <c r="B29" s="74" t="s">
        <v>120</v>
      </c>
      <c r="C29" s="75" t="s">
        <v>136</v>
      </c>
      <c r="D29" s="76">
        <v>49.7</v>
      </c>
    </row>
    <row r="30" spans="1:4" ht="24" customHeight="1">
      <c r="A30" s="55" t="s">
        <v>101</v>
      </c>
      <c r="B30" s="55" t="s">
        <v>96</v>
      </c>
      <c r="C30" s="56" t="s">
        <v>133</v>
      </c>
      <c r="D30" s="57" t="s">
        <v>134</v>
      </c>
    </row>
    <row r="31" spans="1:4" ht="26.25" customHeight="1">
      <c r="A31" s="55" t="s">
        <v>102</v>
      </c>
      <c r="B31" s="55" t="s">
        <v>96</v>
      </c>
      <c r="C31" s="56" t="s">
        <v>135</v>
      </c>
      <c r="D31" s="58">
        <v>15</v>
      </c>
    </row>
    <row r="32" spans="1:4" ht="18.75">
      <c r="A32" s="52"/>
      <c r="B32" s="52"/>
      <c r="C32" s="52"/>
      <c r="D32" s="52"/>
    </row>
    <row r="33" spans="1:4" ht="18.75">
      <c r="A33" s="52"/>
      <c r="B33" s="52"/>
      <c r="C33" s="52"/>
      <c r="D33" s="52"/>
    </row>
    <row r="34" spans="1:4" ht="18.75">
      <c r="A34" s="52"/>
      <c r="B34" s="52"/>
      <c r="C34" s="52"/>
      <c r="D34" s="52"/>
    </row>
    <row r="35" spans="1:4" ht="18.75">
      <c r="A35" s="53" t="s">
        <v>17</v>
      </c>
      <c r="B35" s="82" t="s">
        <v>142</v>
      </c>
      <c r="C35" s="31"/>
      <c r="D35" s="54"/>
    </row>
  </sheetData>
  <mergeCells count="12">
    <mergeCell ref="B6:D6"/>
    <mergeCell ref="B7:D7"/>
    <mergeCell ref="B8:D8"/>
    <mergeCell ref="A15:A17"/>
    <mergeCell ref="B15:B17"/>
    <mergeCell ref="D15:D17"/>
    <mergeCell ref="C15:C17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topLeftCell="A10" zoomScale="60" zoomScaleNormal="100" workbookViewId="0">
      <selection activeCell="D4" sqref="D4"/>
    </sheetView>
  </sheetViews>
  <sheetFormatPr defaultRowHeight="15"/>
  <cols>
    <col min="1" max="1" width="32.28515625" customWidth="1"/>
    <col min="3" max="3" width="19" customWidth="1"/>
    <col min="5" max="5" width="11" customWidth="1"/>
    <col min="6" max="6" width="19.5703125" customWidth="1"/>
  </cols>
  <sheetData>
    <row r="1" spans="1:6">
      <c r="C1" s="102" t="s">
        <v>122</v>
      </c>
      <c r="D1" s="102"/>
      <c r="E1" s="102"/>
      <c r="F1" s="102"/>
    </row>
    <row r="2" spans="1:6">
      <c r="C2" s="102" t="s">
        <v>128</v>
      </c>
      <c r="D2" s="102"/>
      <c r="E2" s="102"/>
      <c r="F2" s="102"/>
    </row>
    <row r="3" spans="1:6">
      <c r="C3" s="102" t="s">
        <v>14</v>
      </c>
      <c r="D3" s="102"/>
      <c r="E3" s="102"/>
      <c r="F3" s="102"/>
    </row>
    <row r="4" spans="1:6">
      <c r="B4" s="23"/>
      <c r="C4" s="80" t="s">
        <v>160</v>
      </c>
      <c r="D4" s="80"/>
      <c r="E4" s="80"/>
      <c r="F4" s="80"/>
    </row>
    <row r="5" spans="1:6">
      <c r="B5" s="23"/>
      <c r="C5" s="10" t="s">
        <v>129</v>
      </c>
      <c r="D5" s="10"/>
      <c r="E5" s="10"/>
      <c r="F5" s="10"/>
    </row>
    <row r="6" spans="1:6" ht="15.75" customHeight="1">
      <c r="B6" s="23"/>
      <c r="C6" s="10" t="s">
        <v>14</v>
      </c>
      <c r="D6" s="10"/>
      <c r="E6" s="10"/>
      <c r="F6" s="10"/>
    </row>
    <row r="7" spans="1:6">
      <c r="B7" s="23"/>
      <c r="C7" s="10" t="s">
        <v>83</v>
      </c>
      <c r="D7" s="10"/>
      <c r="E7" s="10"/>
      <c r="F7" s="10"/>
    </row>
    <row r="8" spans="1:6">
      <c r="B8" s="23"/>
      <c r="C8" s="10" t="s">
        <v>84</v>
      </c>
      <c r="D8" s="10"/>
      <c r="E8" s="10"/>
      <c r="F8" s="10"/>
    </row>
    <row r="10" spans="1:6" ht="15.75">
      <c r="A10" s="9" t="s">
        <v>131</v>
      </c>
      <c r="B10" s="9"/>
      <c r="C10" s="9"/>
      <c r="D10" s="9"/>
      <c r="E10" s="9"/>
      <c r="F10" s="9"/>
    </row>
    <row r="11" spans="1:6" ht="15.75">
      <c r="A11" s="9" t="s">
        <v>86</v>
      </c>
      <c r="B11" s="9"/>
      <c r="C11" s="9"/>
      <c r="D11" s="9"/>
      <c r="E11" s="9"/>
      <c r="F11" s="9"/>
    </row>
    <row r="12" spans="1:6" ht="15.75">
      <c r="A12" s="9" t="s">
        <v>63</v>
      </c>
      <c r="B12" s="9"/>
      <c r="C12" s="9"/>
      <c r="D12" s="9"/>
      <c r="E12" s="9"/>
      <c r="F12" s="9"/>
    </row>
    <row r="13" spans="1:6" ht="15.75">
      <c r="A13" s="101" t="s">
        <v>62</v>
      </c>
      <c r="B13" s="101"/>
      <c r="C13" s="101"/>
      <c r="D13" s="101"/>
      <c r="E13" s="101"/>
      <c r="F13" s="101"/>
    </row>
    <row r="14" spans="1:6">
      <c r="A14" s="1"/>
      <c r="B14" s="1"/>
      <c r="C14" s="1"/>
      <c r="D14" s="1"/>
      <c r="E14" s="1"/>
      <c r="F14" s="1"/>
    </row>
    <row r="15" spans="1:6">
      <c r="F15" s="5" t="s">
        <v>16</v>
      </c>
    </row>
    <row r="16" spans="1:6">
      <c r="A16" s="97" t="s">
        <v>18</v>
      </c>
      <c r="B16" s="97" t="s">
        <v>19</v>
      </c>
      <c r="C16" s="97" t="s">
        <v>20</v>
      </c>
      <c r="D16" s="97" t="s">
        <v>21</v>
      </c>
      <c r="E16" s="98" t="s">
        <v>2</v>
      </c>
      <c r="F16" s="99"/>
    </row>
    <row r="17" spans="1:6" ht="30">
      <c r="A17" s="97"/>
      <c r="B17" s="97"/>
      <c r="C17" s="97"/>
      <c r="D17" s="97"/>
      <c r="E17" s="29" t="s">
        <v>91</v>
      </c>
      <c r="F17" s="27" t="s">
        <v>97</v>
      </c>
    </row>
    <row r="18" spans="1:6">
      <c r="A18" s="15" t="s">
        <v>3</v>
      </c>
      <c r="B18" s="16"/>
      <c r="C18" s="16"/>
      <c r="D18" s="16"/>
      <c r="E18" s="87" t="s">
        <v>168</v>
      </c>
      <c r="F18" s="13">
        <f>F19+F34+F47+F56+F72+F40</f>
        <v>3780.7000000000007</v>
      </c>
    </row>
    <row r="19" spans="1:6" ht="34.5" customHeight="1">
      <c r="A19" s="14" t="s">
        <v>22</v>
      </c>
      <c r="B19" s="24" t="s">
        <v>71</v>
      </c>
      <c r="C19" s="16"/>
      <c r="D19" s="16"/>
      <c r="E19" s="25" t="s">
        <v>170</v>
      </c>
      <c r="F19" s="13">
        <f>F20+F24+F30</f>
        <v>1848.2000000000003</v>
      </c>
    </row>
    <row r="20" spans="1:6" ht="59.25" customHeight="1">
      <c r="A20" s="17" t="s">
        <v>23</v>
      </c>
      <c r="B20" s="25" t="s">
        <v>72</v>
      </c>
      <c r="C20" s="16"/>
      <c r="D20" s="16"/>
      <c r="E20" s="25" t="str">
        <f t="shared" ref="E20:F22" si="0">E21</f>
        <v>+115,0</v>
      </c>
      <c r="F20" s="8">
        <f t="shared" si="0"/>
        <v>715.1</v>
      </c>
    </row>
    <row r="21" spans="1:6" ht="19.5" customHeight="1">
      <c r="A21" s="17" t="s">
        <v>24</v>
      </c>
      <c r="B21" s="25" t="s">
        <v>72</v>
      </c>
      <c r="C21" s="18" t="s">
        <v>25</v>
      </c>
      <c r="D21" s="18"/>
      <c r="E21" s="59" t="str">
        <f t="shared" si="0"/>
        <v>+115,0</v>
      </c>
      <c r="F21" s="8">
        <f t="shared" si="0"/>
        <v>715.1</v>
      </c>
    </row>
    <row r="22" spans="1:6" ht="20.25" customHeight="1">
      <c r="A22" s="17" t="s">
        <v>70</v>
      </c>
      <c r="B22" s="25" t="s">
        <v>72</v>
      </c>
      <c r="C22" s="18" t="s">
        <v>26</v>
      </c>
      <c r="D22" s="18"/>
      <c r="E22" s="59" t="str">
        <f t="shared" si="0"/>
        <v>+115,0</v>
      </c>
      <c r="F22" s="8">
        <f t="shared" si="0"/>
        <v>715.1</v>
      </c>
    </row>
    <row r="23" spans="1:6" ht="118.5" customHeight="1">
      <c r="A23" s="17" t="s">
        <v>27</v>
      </c>
      <c r="B23" s="25" t="s">
        <v>72</v>
      </c>
      <c r="C23" s="18" t="s">
        <v>26</v>
      </c>
      <c r="D23" s="18">
        <v>100</v>
      </c>
      <c r="E23" s="59" t="s">
        <v>169</v>
      </c>
      <c r="F23" s="8">
        <v>715.1</v>
      </c>
    </row>
    <row r="24" spans="1:6" ht="88.5" customHeight="1">
      <c r="A24" s="17" t="s">
        <v>28</v>
      </c>
      <c r="B24" s="25" t="s">
        <v>73</v>
      </c>
      <c r="C24" s="18"/>
      <c r="D24" s="18"/>
      <c r="E24" s="59" t="str">
        <f>E25</f>
        <v>+7,3</v>
      </c>
      <c r="F24" s="8">
        <f>F25</f>
        <v>1123.1000000000001</v>
      </c>
    </row>
    <row r="25" spans="1:6" ht="18.75" customHeight="1">
      <c r="A25" s="17" t="s">
        <v>24</v>
      </c>
      <c r="B25" s="25" t="s">
        <v>73</v>
      </c>
      <c r="C25" s="18" t="s">
        <v>25</v>
      </c>
      <c r="D25" s="18"/>
      <c r="E25" s="59" t="str">
        <f>E26</f>
        <v>+7,3</v>
      </c>
      <c r="F25" s="8">
        <f>F26</f>
        <v>1123.1000000000001</v>
      </c>
    </row>
    <row r="26" spans="1:6" ht="30.75" customHeight="1">
      <c r="A26" s="17" t="s">
        <v>29</v>
      </c>
      <c r="B26" s="25" t="s">
        <v>73</v>
      </c>
      <c r="C26" s="18" t="s">
        <v>30</v>
      </c>
      <c r="D26" s="18"/>
      <c r="E26" s="59" t="s">
        <v>140</v>
      </c>
      <c r="F26" s="8">
        <f>F27+F28+F29</f>
        <v>1123.1000000000001</v>
      </c>
    </row>
    <row r="27" spans="1:6" ht="113.25" customHeight="1">
      <c r="A27" s="17" t="s">
        <v>27</v>
      </c>
      <c r="B27" s="25" t="s">
        <v>73</v>
      </c>
      <c r="C27" s="18" t="s">
        <v>30</v>
      </c>
      <c r="D27" s="18">
        <v>100</v>
      </c>
      <c r="E27" s="59" t="s">
        <v>138</v>
      </c>
      <c r="F27" s="8">
        <v>736.9</v>
      </c>
    </row>
    <row r="28" spans="1:6" ht="47.25" customHeight="1">
      <c r="A28" s="17" t="s">
        <v>31</v>
      </c>
      <c r="B28" s="25" t="s">
        <v>73</v>
      </c>
      <c r="C28" s="18" t="s">
        <v>30</v>
      </c>
      <c r="D28" s="18">
        <v>200</v>
      </c>
      <c r="E28" s="59" t="s">
        <v>139</v>
      </c>
      <c r="F28" s="8">
        <v>376</v>
      </c>
    </row>
    <row r="29" spans="1:6">
      <c r="A29" s="17" t="s">
        <v>32</v>
      </c>
      <c r="B29" s="25" t="s">
        <v>73</v>
      </c>
      <c r="C29" s="18" t="s">
        <v>30</v>
      </c>
      <c r="D29" s="18">
        <v>800</v>
      </c>
      <c r="E29" s="18"/>
      <c r="F29" s="8">
        <v>10.199999999999999</v>
      </c>
    </row>
    <row r="30" spans="1:6">
      <c r="A30" s="17" t="s">
        <v>33</v>
      </c>
      <c r="B30" s="25" t="s">
        <v>74</v>
      </c>
      <c r="C30" s="18"/>
      <c r="D30" s="18"/>
      <c r="E30" s="18"/>
      <c r="F30" s="8">
        <f>F31</f>
        <v>10</v>
      </c>
    </row>
    <row r="31" spans="1:6">
      <c r="A31" s="19" t="s">
        <v>24</v>
      </c>
      <c r="B31" s="25" t="s">
        <v>74</v>
      </c>
      <c r="C31" s="18" t="s">
        <v>25</v>
      </c>
      <c r="D31" s="18"/>
      <c r="E31" s="18"/>
      <c r="F31" s="8">
        <f>F32</f>
        <v>10</v>
      </c>
    </row>
    <row r="32" spans="1:6" ht="30">
      <c r="A32" s="17" t="s">
        <v>34</v>
      </c>
      <c r="B32" s="25" t="s">
        <v>74</v>
      </c>
      <c r="C32" s="18" t="s">
        <v>35</v>
      </c>
      <c r="D32" s="18"/>
      <c r="E32" s="18"/>
      <c r="F32" s="8">
        <f>F33</f>
        <v>10</v>
      </c>
    </row>
    <row r="33" spans="1:6">
      <c r="A33" s="17" t="s">
        <v>32</v>
      </c>
      <c r="B33" s="25" t="s">
        <v>74</v>
      </c>
      <c r="C33" s="18" t="s">
        <v>35</v>
      </c>
      <c r="D33" s="18">
        <v>800</v>
      </c>
      <c r="E33" s="18"/>
      <c r="F33" s="8">
        <v>10</v>
      </c>
    </row>
    <row r="34" spans="1:6" ht="18" customHeight="1">
      <c r="A34" s="14" t="s">
        <v>36</v>
      </c>
      <c r="B34" s="24" t="s">
        <v>75</v>
      </c>
      <c r="C34" s="16"/>
      <c r="D34" s="16"/>
      <c r="E34" s="29"/>
      <c r="F34" s="13">
        <f>F35</f>
        <v>83.7</v>
      </c>
    </row>
    <row r="35" spans="1:6" ht="30">
      <c r="A35" s="17" t="s">
        <v>37</v>
      </c>
      <c r="B35" s="25" t="s">
        <v>76</v>
      </c>
      <c r="C35" s="16"/>
      <c r="D35" s="16"/>
      <c r="E35" s="29"/>
      <c r="F35" s="8">
        <f>F36</f>
        <v>83.7</v>
      </c>
    </row>
    <row r="36" spans="1:6">
      <c r="A36" s="17" t="s">
        <v>24</v>
      </c>
      <c r="B36" s="25" t="s">
        <v>76</v>
      </c>
      <c r="C36" s="16" t="s">
        <v>25</v>
      </c>
      <c r="D36" s="16"/>
      <c r="E36" s="29"/>
      <c r="F36" s="8">
        <f>F37</f>
        <v>83.7</v>
      </c>
    </row>
    <row r="37" spans="1:6" ht="64.5" customHeight="1">
      <c r="A37" s="17" t="s">
        <v>38</v>
      </c>
      <c r="B37" s="25" t="s">
        <v>76</v>
      </c>
      <c r="C37" s="18" t="s">
        <v>39</v>
      </c>
      <c r="D37" s="18"/>
      <c r="E37" s="18"/>
      <c r="F37" s="8">
        <f>F38+F39</f>
        <v>83.7</v>
      </c>
    </row>
    <row r="38" spans="1:6" ht="107.25" customHeight="1">
      <c r="A38" s="17" t="s">
        <v>27</v>
      </c>
      <c r="B38" s="25" t="s">
        <v>76</v>
      </c>
      <c r="C38" s="18" t="s">
        <v>39</v>
      </c>
      <c r="D38" s="18">
        <v>100</v>
      </c>
      <c r="E38" s="18"/>
      <c r="F38" s="8">
        <v>80.2</v>
      </c>
    </row>
    <row r="39" spans="1:6" ht="41.25" customHeight="1">
      <c r="A39" s="17" t="s">
        <v>31</v>
      </c>
      <c r="B39" s="25" t="s">
        <v>76</v>
      </c>
      <c r="C39" s="18" t="s">
        <v>39</v>
      </c>
      <c r="D39" s="18">
        <v>200</v>
      </c>
      <c r="E39" s="18"/>
      <c r="F39" s="8">
        <v>3.5</v>
      </c>
    </row>
    <row r="40" spans="1:6" ht="57" customHeight="1">
      <c r="A40" s="14" t="s">
        <v>143</v>
      </c>
      <c r="B40" s="24" t="s">
        <v>144</v>
      </c>
      <c r="C40" s="18"/>
      <c r="D40" s="22"/>
      <c r="E40" s="13"/>
      <c r="F40" s="85">
        <v>30</v>
      </c>
    </row>
    <row r="41" spans="1:6" ht="41.25" customHeight="1">
      <c r="A41" s="17" t="s">
        <v>145</v>
      </c>
      <c r="B41" s="25" t="s">
        <v>146</v>
      </c>
      <c r="C41" s="18"/>
      <c r="D41" s="18"/>
      <c r="E41" s="8"/>
      <c r="F41" s="65">
        <v>30</v>
      </c>
    </row>
    <row r="42" spans="1:6" ht="119.25" customHeight="1">
      <c r="A42" s="17" t="s">
        <v>147</v>
      </c>
      <c r="B42" s="25" t="s">
        <v>146</v>
      </c>
      <c r="C42" s="18" t="s">
        <v>42</v>
      </c>
      <c r="D42" s="18"/>
      <c r="E42" s="77"/>
      <c r="F42" s="65">
        <v>30</v>
      </c>
    </row>
    <row r="43" spans="1:6" ht="39.75" customHeight="1">
      <c r="A43" s="17" t="s">
        <v>148</v>
      </c>
      <c r="B43" s="25" t="s">
        <v>146</v>
      </c>
      <c r="C43" s="18" t="s">
        <v>149</v>
      </c>
      <c r="D43" s="18"/>
      <c r="E43" s="8"/>
      <c r="F43" s="65">
        <v>30</v>
      </c>
    </row>
    <row r="44" spans="1:6" ht="78" customHeight="1">
      <c r="A44" s="83" t="s">
        <v>150</v>
      </c>
      <c r="B44" s="25" t="s">
        <v>146</v>
      </c>
      <c r="C44" s="18" t="s">
        <v>151</v>
      </c>
      <c r="D44" s="18"/>
      <c r="E44" s="8"/>
      <c r="F44" s="65">
        <v>30</v>
      </c>
    </row>
    <row r="45" spans="1:6" ht="146.25" customHeight="1">
      <c r="A45" s="17" t="s">
        <v>152</v>
      </c>
      <c r="B45" s="25" t="s">
        <v>146</v>
      </c>
      <c r="C45" s="18" t="s">
        <v>153</v>
      </c>
      <c r="D45" s="18"/>
      <c r="E45" s="8"/>
      <c r="F45" s="65">
        <v>30</v>
      </c>
    </row>
    <row r="46" spans="1:6" ht="51.75" customHeight="1">
      <c r="A46" s="17" t="s">
        <v>31</v>
      </c>
      <c r="B46" s="25" t="s">
        <v>146</v>
      </c>
      <c r="C46" s="18" t="s">
        <v>154</v>
      </c>
      <c r="D46" s="18">
        <v>200</v>
      </c>
      <c r="E46" s="8"/>
      <c r="F46" s="65">
        <v>30</v>
      </c>
    </row>
    <row r="47" spans="1:6" ht="29.25">
      <c r="A47" s="14" t="s">
        <v>40</v>
      </c>
      <c r="B47" s="24" t="s">
        <v>77</v>
      </c>
      <c r="C47" s="18"/>
      <c r="D47" s="18"/>
      <c r="E47" s="69" t="str">
        <f t="shared" ref="E47:E52" si="1">E48</f>
        <v>+160,2</v>
      </c>
      <c r="F47" s="13">
        <f t="shared" ref="F47:F54" si="2">F48</f>
        <v>410.2</v>
      </c>
    </row>
    <row r="48" spans="1:6">
      <c r="A48" s="17" t="s">
        <v>41</v>
      </c>
      <c r="B48" s="24" t="s">
        <v>78</v>
      </c>
      <c r="C48" s="18"/>
      <c r="D48" s="18"/>
      <c r="E48" s="59" t="str">
        <f t="shared" si="1"/>
        <v>+160,2</v>
      </c>
      <c r="F48" s="13">
        <f>F49</f>
        <v>410.2</v>
      </c>
    </row>
    <row r="49" spans="1:17" ht="94.5" customHeight="1">
      <c r="A49" s="17" t="s">
        <v>89</v>
      </c>
      <c r="B49" s="24" t="s">
        <v>78</v>
      </c>
      <c r="C49" s="18" t="s">
        <v>42</v>
      </c>
      <c r="D49" s="18"/>
      <c r="E49" s="59" t="str">
        <f t="shared" si="1"/>
        <v>+160,2</v>
      </c>
      <c r="F49" s="8">
        <f t="shared" si="2"/>
        <v>410.2</v>
      </c>
    </row>
    <row r="50" spans="1:17" ht="30">
      <c r="A50" s="17" t="s">
        <v>43</v>
      </c>
      <c r="B50" s="24" t="s">
        <v>78</v>
      </c>
      <c r="C50" s="18" t="s">
        <v>44</v>
      </c>
      <c r="D50" s="18"/>
      <c r="E50" s="59" t="str">
        <f t="shared" si="1"/>
        <v>+160,2</v>
      </c>
      <c r="F50" s="8">
        <f t="shared" si="2"/>
        <v>410.2</v>
      </c>
    </row>
    <row r="51" spans="1:17" ht="45">
      <c r="A51" s="17" t="s">
        <v>45</v>
      </c>
      <c r="B51" s="24" t="s">
        <v>78</v>
      </c>
      <c r="C51" s="18" t="s">
        <v>46</v>
      </c>
      <c r="D51" s="18"/>
      <c r="E51" s="59" t="str">
        <f t="shared" si="1"/>
        <v>+160,2</v>
      </c>
      <c r="F51" s="8">
        <f>F54+F52</f>
        <v>410.2</v>
      </c>
      <c r="J51" s="96"/>
      <c r="K51" s="96"/>
      <c r="L51" s="96"/>
      <c r="M51" s="96"/>
      <c r="N51" s="96"/>
      <c r="O51" s="96"/>
      <c r="P51" s="96"/>
      <c r="Q51" s="96"/>
    </row>
    <row r="52" spans="1:17" ht="105.75" customHeight="1">
      <c r="A52" s="66" t="s">
        <v>81</v>
      </c>
      <c r="B52" s="24" t="s">
        <v>78</v>
      </c>
      <c r="C52" s="18" t="str">
        <f>C53</f>
        <v>30 1 01 03150</v>
      </c>
      <c r="D52" s="18"/>
      <c r="E52" s="59" t="str">
        <f t="shared" si="1"/>
        <v>+160,2</v>
      </c>
      <c r="F52" s="8">
        <f>F53</f>
        <v>160.19999999999999</v>
      </c>
      <c r="J52" s="96"/>
      <c r="K52" s="96"/>
      <c r="L52" s="96"/>
      <c r="M52" s="96"/>
      <c r="N52" s="96"/>
      <c r="O52" s="96"/>
      <c r="P52" s="96"/>
      <c r="Q52" s="96"/>
    </row>
    <row r="53" spans="1:17" ht="54.75" customHeight="1">
      <c r="A53" s="17" t="str">
        <f>A55</f>
        <v>Закупка товаров, работ и услуг для обеспечения государственных (муниципальных) нужд</v>
      </c>
      <c r="B53" s="24" t="s">
        <v>78</v>
      </c>
      <c r="C53" s="18" t="s">
        <v>103</v>
      </c>
      <c r="D53" s="18">
        <v>200</v>
      </c>
      <c r="E53" s="59" t="s">
        <v>141</v>
      </c>
      <c r="F53" s="8">
        <v>160.19999999999999</v>
      </c>
      <c r="J53" s="96"/>
      <c r="K53" s="96"/>
      <c r="L53" s="96"/>
      <c r="M53" s="96"/>
      <c r="N53" s="96"/>
      <c r="O53" s="96"/>
      <c r="P53" s="96"/>
      <c r="Q53" s="96"/>
    </row>
    <row r="54" spans="1:17" ht="108.75" customHeight="1">
      <c r="A54" s="17" t="s">
        <v>81</v>
      </c>
      <c r="B54" s="24" t="s">
        <v>78</v>
      </c>
      <c r="C54" s="18" t="s">
        <v>47</v>
      </c>
      <c r="D54" s="18"/>
      <c r="E54" s="18"/>
      <c r="F54" s="8">
        <f t="shared" si="2"/>
        <v>250</v>
      </c>
      <c r="J54" s="96"/>
      <c r="K54" s="96"/>
      <c r="L54" s="96"/>
      <c r="M54" s="96"/>
      <c r="N54" s="96"/>
      <c r="O54" s="96"/>
      <c r="P54" s="96"/>
      <c r="Q54" s="96"/>
    </row>
    <row r="55" spans="1:17" ht="51" customHeight="1">
      <c r="A55" s="17" t="s">
        <v>31</v>
      </c>
      <c r="B55" s="24" t="s">
        <v>78</v>
      </c>
      <c r="C55" s="18" t="s">
        <v>47</v>
      </c>
      <c r="D55" s="18">
        <v>200</v>
      </c>
      <c r="E55" s="18"/>
      <c r="F55" s="8">
        <v>250</v>
      </c>
    </row>
    <row r="56" spans="1:17" ht="43.5">
      <c r="A56" s="14" t="s">
        <v>48</v>
      </c>
      <c r="B56" s="24" t="s">
        <v>79</v>
      </c>
      <c r="C56" s="16"/>
      <c r="D56" s="16"/>
      <c r="E56" s="24" t="str">
        <f t="shared" ref="E56:F59" si="3">E57</f>
        <v>+338,6</v>
      </c>
      <c r="F56" s="13">
        <f t="shared" si="3"/>
        <v>1208.6000000000001</v>
      </c>
    </row>
    <row r="57" spans="1:17">
      <c r="A57" s="17" t="s">
        <v>49</v>
      </c>
      <c r="B57" s="25" t="s">
        <v>80</v>
      </c>
      <c r="C57" s="16"/>
      <c r="D57" s="16"/>
      <c r="E57" s="84" t="str">
        <f>E58</f>
        <v>+338,6</v>
      </c>
      <c r="F57" s="13">
        <f t="shared" si="3"/>
        <v>1208.6000000000001</v>
      </c>
    </row>
    <row r="58" spans="1:17" ht="95.25" customHeight="1">
      <c r="A58" s="17" t="s">
        <v>89</v>
      </c>
      <c r="B58" s="25" t="s">
        <v>80</v>
      </c>
      <c r="C58" s="16" t="s">
        <v>58</v>
      </c>
      <c r="D58" s="16"/>
      <c r="E58" s="84" t="str">
        <f>E59</f>
        <v>+338,6</v>
      </c>
      <c r="F58" s="13">
        <f t="shared" si="3"/>
        <v>1208.6000000000001</v>
      </c>
    </row>
    <row r="59" spans="1:17" ht="30">
      <c r="A59" s="19" t="s">
        <v>50</v>
      </c>
      <c r="B59" s="25" t="s">
        <v>80</v>
      </c>
      <c r="C59" s="18" t="s">
        <v>51</v>
      </c>
      <c r="D59" s="18"/>
      <c r="E59" s="77" t="str">
        <f>E60</f>
        <v>+338,6</v>
      </c>
      <c r="F59" s="13">
        <f t="shared" si="3"/>
        <v>1208.6000000000001</v>
      </c>
    </row>
    <row r="60" spans="1:17" ht="45">
      <c r="A60" s="17" t="s">
        <v>52</v>
      </c>
      <c r="B60" s="25" t="s">
        <v>80</v>
      </c>
      <c r="C60" s="18" t="s">
        <v>53</v>
      </c>
      <c r="D60" s="18"/>
      <c r="E60" s="59" t="s">
        <v>159</v>
      </c>
      <c r="F60" s="13">
        <f>F61+F64++F66+F68+F70</f>
        <v>1208.6000000000001</v>
      </c>
    </row>
    <row r="61" spans="1:17" ht="30">
      <c r="A61" s="19" t="s">
        <v>54</v>
      </c>
      <c r="B61" s="25" t="s">
        <v>80</v>
      </c>
      <c r="C61" s="18" t="s">
        <v>55</v>
      </c>
      <c r="D61" s="18"/>
      <c r="E61" s="59" t="s">
        <v>158</v>
      </c>
      <c r="F61" s="8">
        <f>F62+F63</f>
        <v>673</v>
      </c>
    </row>
    <row r="62" spans="1:17" ht="111" customHeight="1">
      <c r="A62" s="19" t="s">
        <v>27</v>
      </c>
      <c r="B62" s="25" t="s">
        <v>80</v>
      </c>
      <c r="C62" s="18" t="s">
        <v>55</v>
      </c>
      <c r="D62" s="18">
        <v>100</v>
      </c>
      <c r="E62" s="59" t="s">
        <v>156</v>
      </c>
      <c r="F62" s="61">
        <v>185.8</v>
      </c>
    </row>
    <row r="63" spans="1:17" ht="45">
      <c r="A63" s="17" t="s">
        <v>56</v>
      </c>
      <c r="B63" s="25" t="s">
        <v>80</v>
      </c>
      <c r="C63" s="18" t="s">
        <v>55</v>
      </c>
      <c r="D63" s="18">
        <v>200</v>
      </c>
      <c r="E63" s="59" t="s">
        <v>157</v>
      </c>
      <c r="F63" s="8">
        <v>487.2</v>
      </c>
    </row>
    <row r="64" spans="1:17" ht="110.25" customHeight="1">
      <c r="A64" s="17" t="s">
        <v>81</v>
      </c>
      <c r="B64" s="25" t="s">
        <v>80</v>
      </c>
      <c r="C64" s="18" t="s">
        <v>57</v>
      </c>
      <c r="D64" s="18"/>
      <c r="E64" s="18"/>
      <c r="F64" s="8">
        <f>F65</f>
        <v>220</v>
      </c>
    </row>
    <row r="65" spans="1:6" ht="45">
      <c r="A65" s="17" t="s">
        <v>56</v>
      </c>
      <c r="B65" s="25" t="s">
        <v>80</v>
      </c>
      <c r="C65" s="18" t="s">
        <v>57</v>
      </c>
      <c r="D65" s="18">
        <v>200</v>
      </c>
      <c r="E65" s="18"/>
      <c r="F65" s="8">
        <v>220</v>
      </c>
    </row>
    <row r="66" spans="1:6" ht="75" customHeight="1">
      <c r="A66" s="63" t="s">
        <v>105</v>
      </c>
      <c r="B66" s="25" t="s">
        <v>80</v>
      </c>
      <c r="C66" s="18" t="s">
        <v>104</v>
      </c>
      <c r="D66" s="60"/>
      <c r="E66" s="62" t="str">
        <f>E67</f>
        <v>+265,9</v>
      </c>
      <c r="F66" s="61">
        <f>F67</f>
        <v>265.89999999999998</v>
      </c>
    </row>
    <row r="67" spans="1:6" ht="45">
      <c r="A67" s="17" t="s">
        <v>56</v>
      </c>
      <c r="B67" s="25" t="s">
        <v>80</v>
      </c>
      <c r="C67" s="18" t="s">
        <v>104</v>
      </c>
      <c r="D67" s="61">
        <v>200</v>
      </c>
      <c r="E67" s="62" t="s">
        <v>155</v>
      </c>
      <c r="F67" s="61">
        <v>265.89999999999998</v>
      </c>
    </row>
    <row r="68" spans="1:6" ht="75">
      <c r="A68" s="63" t="s">
        <v>116</v>
      </c>
      <c r="B68" s="25" t="s">
        <v>80</v>
      </c>
      <c r="C68" s="18" t="s">
        <v>115</v>
      </c>
      <c r="D68" s="61"/>
      <c r="E68" s="64" t="str">
        <f>E69</f>
        <v>+34,7</v>
      </c>
      <c r="F68" s="65">
        <f>F69</f>
        <v>34.700000000000003</v>
      </c>
    </row>
    <row r="69" spans="1:6" ht="45">
      <c r="A69" s="17" t="s">
        <v>56</v>
      </c>
      <c r="B69" s="25" t="s">
        <v>80</v>
      </c>
      <c r="C69" s="18" t="s">
        <v>115</v>
      </c>
      <c r="D69" s="61">
        <v>200</v>
      </c>
      <c r="E69" s="62" t="s">
        <v>133</v>
      </c>
      <c r="F69" s="65">
        <v>34.700000000000003</v>
      </c>
    </row>
    <row r="70" spans="1:6" ht="90">
      <c r="A70" s="63" t="s">
        <v>118</v>
      </c>
      <c r="B70" s="25" t="s">
        <v>80</v>
      </c>
      <c r="C70" s="18" t="s">
        <v>117</v>
      </c>
      <c r="D70" s="61"/>
      <c r="E70" s="64" t="str">
        <f>E71</f>
        <v>+15,0</v>
      </c>
      <c r="F70" s="64">
        <f>F71</f>
        <v>15</v>
      </c>
    </row>
    <row r="71" spans="1:6" ht="45">
      <c r="A71" s="17" t="s">
        <v>56</v>
      </c>
      <c r="B71" s="25" t="s">
        <v>80</v>
      </c>
      <c r="C71" s="18" t="s">
        <v>117</v>
      </c>
      <c r="D71" s="61">
        <v>200</v>
      </c>
      <c r="E71" s="62" t="s">
        <v>135</v>
      </c>
      <c r="F71" s="64">
        <v>15</v>
      </c>
    </row>
    <row r="72" spans="1:6">
      <c r="A72" s="14" t="s">
        <v>107</v>
      </c>
      <c r="B72" s="24" t="s">
        <v>106</v>
      </c>
      <c r="C72" s="29"/>
      <c r="D72" s="29"/>
      <c r="E72" s="24" t="str">
        <f t="shared" ref="E72:F75" si="4">E73</f>
        <v>+200,0</v>
      </c>
      <c r="F72" s="13">
        <f t="shared" si="4"/>
        <v>200</v>
      </c>
    </row>
    <row r="73" spans="1:6" ht="30">
      <c r="A73" s="17" t="s">
        <v>61</v>
      </c>
      <c r="B73" s="25" t="s">
        <v>108</v>
      </c>
      <c r="C73" s="29"/>
      <c r="D73" s="29"/>
      <c r="E73" s="25" t="str">
        <f t="shared" si="4"/>
        <v>+200,0</v>
      </c>
      <c r="F73" s="13">
        <f t="shared" si="4"/>
        <v>200</v>
      </c>
    </row>
    <row r="74" spans="1:6" ht="120">
      <c r="A74" s="17" t="s">
        <v>89</v>
      </c>
      <c r="B74" s="25" t="s">
        <v>108</v>
      </c>
      <c r="C74" s="29" t="s">
        <v>58</v>
      </c>
      <c r="D74" s="29"/>
      <c r="E74" s="25" t="str">
        <f t="shared" si="4"/>
        <v>+200,0</v>
      </c>
      <c r="F74" s="13">
        <f t="shared" si="4"/>
        <v>200</v>
      </c>
    </row>
    <row r="75" spans="1:6" ht="30">
      <c r="A75" s="19" t="s">
        <v>112</v>
      </c>
      <c r="B75" s="25" t="s">
        <v>108</v>
      </c>
      <c r="C75" s="18" t="s">
        <v>109</v>
      </c>
      <c r="D75" s="18"/>
      <c r="E75" s="59" t="str">
        <f t="shared" si="4"/>
        <v>+200,0</v>
      </c>
      <c r="F75" s="13">
        <f t="shared" si="4"/>
        <v>200</v>
      </c>
    </row>
    <row r="76" spans="1:6" ht="32.25" customHeight="1">
      <c r="A76" s="17" t="s">
        <v>114</v>
      </c>
      <c r="B76" s="25" t="s">
        <v>108</v>
      </c>
      <c r="C76" s="18" t="s">
        <v>110</v>
      </c>
      <c r="D76" s="18"/>
      <c r="E76" s="77" t="str">
        <f>E77</f>
        <v>+200,0</v>
      </c>
      <c r="F76" s="13">
        <f>F77</f>
        <v>200</v>
      </c>
    </row>
    <row r="77" spans="1:6" ht="135">
      <c r="A77" s="17" t="s">
        <v>113</v>
      </c>
      <c r="B77" s="25" t="s">
        <v>108</v>
      </c>
      <c r="C77" s="18" t="s">
        <v>111</v>
      </c>
      <c r="D77" s="18"/>
      <c r="E77" s="59" t="s">
        <v>94</v>
      </c>
      <c r="F77" s="65">
        <f>F78</f>
        <v>200</v>
      </c>
    </row>
    <row r="78" spans="1:6" ht="45">
      <c r="A78" s="17" t="s">
        <v>56</v>
      </c>
      <c r="B78" s="25" t="s">
        <v>108</v>
      </c>
      <c r="C78" s="18" t="s">
        <v>111</v>
      </c>
      <c r="D78" s="18">
        <v>200</v>
      </c>
      <c r="E78" s="59" t="s">
        <v>94</v>
      </c>
      <c r="F78" s="65">
        <v>200</v>
      </c>
    </row>
    <row r="79" spans="1:6">
      <c r="A79" s="67" t="s">
        <v>17</v>
      </c>
      <c r="B79" s="67"/>
      <c r="C79" s="100" t="s">
        <v>142</v>
      </c>
      <c r="D79" s="100"/>
      <c r="E79" s="68"/>
      <c r="F79" s="67"/>
    </row>
  </sheetData>
  <mergeCells count="11">
    <mergeCell ref="C79:D79"/>
    <mergeCell ref="A13:F13"/>
    <mergeCell ref="C1:F1"/>
    <mergeCell ref="C2:F2"/>
    <mergeCell ref="C3:F3"/>
    <mergeCell ref="J51:Q54"/>
    <mergeCell ref="A16:A17"/>
    <mergeCell ref="B16:B17"/>
    <mergeCell ref="C16:C17"/>
    <mergeCell ref="D16:D17"/>
    <mergeCell ref="E16:F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4" fitToHeight="0" orientation="portrait" verticalDpi="180" r:id="rId1"/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="60" zoomScaleNormal="100" workbookViewId="0">
      <selection activeCell="O9" sqref="O9:O10"/>
    </sheetView>
  </sheetViews>
  <sheetFormatPr defaultRowHeight="15"/>
  <cols>
    <col min="1" max="1" width="49.5703125" customWidth="1"/>
    <col min="2" max="2" width="18.42578125" customWidth="1"/>
    <col min="4" max="4" width="10.140625" customWidth="1"/>
    <col min="5" max="5" width="20.28515625" customWidth="1"/>
  </cols>
  <sheetData>
    <row r="1" spans="1:6">
      <c r="B1" s="102" t="s">
        <v>123</v>
      </c>
      <c r="C1" s="102"/>
      <c r="D1" s="102"/>
      <c r="E1" s="102"/>
    </row>
    <row r="2" spans="1:6">
      <c r="B2" s="102" t="s">
        <v>128</v>
      </c>
      <c r="C2" s="102"/>
      <c r="D2" s="102"/>
      <c r="E2" s="102"/>
    </row>
    <row r="3" spans="1:6">
      <c r="B3" s="102" t="s">
        <v>14</v>
      </c>
      <c r="C3" s="102"/>
      <c r="D3" s="102"/>
      <c r="E3" s="102"/>
    </row>
    <row r="4" spans="1:6">
      <c r="B4" s="103" t="s">
        <v>161</v>
      </c>
      <c r="C4" s="103"/>
      <c r="D4" s="103"/>
      <c r="E4" s="103"/>
    </row>
    <row r="5" spans="1:6">
      <c r="B5" s="102" t="s">
        <v>129</v>
      </c>
      <c r="C5" s="102"/>
      <c r="D5" s="102"/>
      <c r="E5" s="102"/>
    </row>
    <row r="6" spans="1:6">
      <c r="B6" s="102" t="s">
        <v>14</v>
      </c>
      <c r="C6" s="102"/>
      <c r="D6" s="102"/>
      <c r="E6" s="102"/>
    </row>
    <row r="7" spans="1:6">
      <c r="B7" s="102" t="s">
        <v>87</v>
      </c>
      <c r="C7" s="102"/>
      <c r="D7" s="102"/>
      <c r="E7" s="102"/>
    </row>
    <row r="8" spans="1:6">
      <c r="B8" s="102" t="s">
        <v>84</v>
      </c>
      <c r="C8" s="102"/>
      <c r="D8" s="102"/>
      <c r="E8" s="102"/>
    </row>
    <row r="9" spans="1:6">
      <c r="B9" s="3"/>
      <c r="C9" s="3"/>
      <c r="D9" s="70"/>
      <c r="E9" s="3"/>
    </row>
    <row r="10" spans="1:6" ht="15.75">
      <c r="A10" s="101" t="s">
        <v>131</v>
      </c>
      <c r="B10" s="101"/>
      <c r="C10" s="101"/>
      <c r="D10" s="101"/>
      <c r="E10" s="101"/>
      <c r="F10" s="7"/>
    </row>
    <row r="11" spans="1:6" ht="15.75">
      <c r="A11" s="101" t="s">
        <v>88</v>
      </c>
      <c r="B11" s="101"/>
      <c r="C11" s="101"/>
      <c r="D11" s="101"/>
      <c r="E11" s="101"/>
      <c r="F11" s="101"/>
    </row>
    <row r="12" spans="1:6" ht="15.75">
      <c r="A12" s="101" t="s">
        <v>69</v>
      </c>
      <c r="B12" s="101"/>
      <c r="C12" s="101"/>
      <c r="D12" s="101"/>
      <c r="E12" s="101"/>
      <c r="F12" s="7"/>
    </row>
    <row r="13" spans="1:6" ht="15.75">
      <c r="A13" s="101" t="s">
        <v>68</v>
      </c>
      <c r="B13" s="101"/>
      <c r="C13" s="101"/>
      <c r="D13" s="101"/>
      <c r="E13" s="101"/>
      <c r="F13" s="7"/>
    </row>
    <row r="14" spans="1:6">
      <c r="A14" s="2"/>
      <c r="B14" s="2"/>
      <c r="C14" s="2"/>
      <c r="D14" s="2"/>
      <c r="E14" s="2"/>
      <c r="F14" s="2"/>
    </row>
    <row r="15" spans="1:6">
      <c r="E15" s="5" t="s">
        <v>16</v>
      </c>
    </row>
    <row r="16" spans="1:6">
      <c r="A16" s="104" t="s">
        <v>1</v>
      </c>
      <c r="B16" s="104" t="s">
        <v>20</v>
      </c>
      <c r="C16" s="104" t="s">
        <v>21</v>
      </c>
      <c r="D16" s="105" t="s">
        <v>2</v>
      </c>
      <c r="E16" s="106"/>
    </row>
    <row r="17" spans="1:5" ht="30">
      <c r="A17" s="104"/>
      <c r="B17" s="104"/>
      <c r="C17" s="104"/>
      <c r="D17" s="72" t="s">
        <v>91</v>
      </c>
      <c r="E17" s="71" t="s">
        <v>97</v>
      </c>
    </row>
    <row r="18" spans="1:5">
      <c r="A18" s="15" t="s">
        <v>3</v>
      </c>
      <c r="B18" s="16"/>
      <c r="C18" s="16"/>
      <c r="D18" s="89" t="str">
        <f>прил2!E18</f>
        <v>+821,1</v>
      </c>
      <c r="E18" s="13">
        <f>E19+E47</f>
        <v>3780.7000000000007</v>
      </c>
    </row>
    <row r="19" spans="1:5" ht="75" customHeight="1">
      <c r="A19" s="14" t="s">
        <v>172</v>
      </c>
      <c r="B19" s="22" t="s">
        <v>58</v>
      </c>
      <c r="C19" s="18"/>
      <c r="D19" s="69" t="s">
        <v>162</v>
      </c>
      <c r="E19" s="13">
        <f>E24+E30+E43+E20</f>
        <v>1848.8000000000002</v>
      </c>
    </row>
    <row r="20" spans="1:5" ht="30" customHeight="1">
      <c r="A20" s="17" t="s">
        <v>148</v>
      </c>
      <c r="B20" s="18" t="s">
        <v>163</v>
      </c>
      <c r="C20" s="18"/>
      <c r="D20" s="69"/>
      <c r="E20" s="8">
        <f>E21</f>
        <v>30</v>
      </c>
    </row>
    <row r="21" spans="1:5" ht="51" customHeight="1">
      <c r="A21" s="19" t="s">
        <v>150</v>
      </c>
      <c r="B21" s="18" t="s">
        <v>164</v>
      </c>
      <c r="C21" s="18"/>
      <c r="D21" s="69"/>
      <c r="E21" s="8">
        <f>E22</f>
        <v>30</v>
      </c>
    </row>
    <row r="22" spans="1:5" ht="75" customHeight="1">
      <c r="A22" s="17" t="s">
        <v>81</v>
      </c>
      <c r="B22" s="18" t="s">
        <v>154</v>
      </c>
      <c r="C22" s="18"/>
      <c r="D22" s="69"/>
      <c r="E22" s="8">
        <f>E23</f>
        <v>30</v>
      </c>
    </row>
    <row r="23" spans="1:5" ht="42.75" customHeight="1">
      <c r="A23" s="17" t="s">
        <v>31</v>
      </c>
      <c r="B23" s="18" t="s">
        <v>154</v>
      </c>
      <c r="C23" s="18">
        <v>200</v>
      </c>
      <c r="D23" s="69"/>
      <c r="E23" s="8">
        <f>прил2!F46</f>
        <v>30</v>
      </c>
    </row>
    <row r="24" spans="1:5" ht="16.5" customHeight="1">
      <c r="A24" s="20" t="s">
        <v>59</v>
      </c>
      <c r="B24" s="18" t="s">
        <v>44</v>
      </c>
      <c r="C24" s="18"/>
      <c r="D24" s="59" t="str">
        <f>D25</f>
        <v>+160,2</v>
      </c>
      <c r="E24" s="8">
        <f>E25</f>
        <v>410.2</v>
      </c>
    </row>
    <row r="25" spans="1:5" ht="33.75" customHeight="1">
      <c r="A25" s="20" t="s">
        <v>45</v>
      </c>
      <c r="B25" s="18" t="s">
        <v>46</v>
      </c>
      <c r="C25" s="18"/>
      <c r="D25" s="59" t="str">
        <f>D26</f>
        <v>+160,2</v>
      </c>
      <c r="E25" s="8">
        <f>E28+E26</f>
        <v>410.2</v>
      </c>
    </row>
    <row r="26" spans="1:5" ht="33.75" customHeight="1">
      <c r="A26" s="20" t="str">
        <f>прил2!A52</f>
        <v>Мероприятия по благоустройству территорий населенных пунктов,коммунальному хозяйству,обеспечению мер пожарной безопасности и осуществлению  дорожной деятельностью в границах  сельских поселений</v>
      </c>
      <c r="B26" s="18" t="str">
        <f>прил2!C52</f>
        <v>30 1 01 03150</v>
      </c>
      <c r="C26" s="18"/>
      <c r="D26" s="59" t="str">
        <f>прил2!E52</f>
        <v>+160,2</v>
      </c>
      <c r="E26" s="8">
        <f>прил2!F52</f>
        <v>160.19999999999999</v>
      </c>
    </row>
    <row r="27" spans="1:5" ht="33.75" customHeight="1">
      <c r="A27" s="20" t="str">
        <f>прил2!A53</f>
        <v>Закупка товаров, работ и услуг для обеспечения государственных (муниципальных) нужд</v>
      </c>
      <c r="B27" s="18" t="str">
        <f>прил2!C53</f>
        <v>30 1 01 03150</v>
      </c>
      <c r="C27" s="18">
        <f>прил2!D53</f>
        <v>200</v>
      </c>
      <c r="D27" s="59" t="str">
        <f>прил2!E53</f>
        <v>+160,2</v>
      </c>
      <c r="E27" s="8">
        <f>прил2!F53</f>
        <v>160.19999999999999</v>
      </c>
    </row>
    <row r="28" spans="1:5" ht="63.75" customHeight="1">
      <c r="A28" s="17" t="s">
        <v>81</v>
      </c>
      <c r="B28" s="18" t="s">
        <v>47</v>
      </c>
      <c r="C28" s="18"/>
      <c r="D28" s="18"/>
      <c r="E28" s="8">
        <f>E29</f>
        <v>250</v>
      </c>
    </row>
    <row r="29" spans="1:5" ht="31.5" customHeight="1">
      <c r="A29" s="20" t="s">
        <v>56</v>
      </c>
      <c r="B29" s="18" t="s">
        <v>47</v>
      </c>
      <c r="C29" s="18">
        <v>200</v>
      </c>
      <c r="D29" s="18"/>
      <c r="E29" s="8">
        <f>прил2!F55</f>
        <v>250</v>
      </c>
    </row>
    <row r="30" spans="1:5" ht="32.25" customHeight="1">
      <c r="A30" s="20" t="s">
        <v>50</v>
      </c>
      <c r="B30" s="18" t="s">
        <v>51</v>
      </c>
      <c r="C30" s="18"/>
      <c r="D30" s="59" t="str">
        <f>прил2!E59</f>
        <v>+338,6</v>
      </c>
      <c r="E30" s="8">
        <f>E31</f>
        <v>1208.6000000000001</v>
      </c>
    </row>
    <row r="31" spans="1:5" ht="35.25" customHeight="1">
      <c r="A31" s="20" t="s">
        <v>60</v>
      </c>
      <c r="B31" s="18" t="s">
        <v>53</v>
      </c>
      <c r="C31" s="18"/>
      <c r="D31" s="59" t="str">
        <f>прил2!E60</f>
        <v>+338,6</v>
      </c>
      <c r="E31" s="8">
        <f>E32+E35+E37+E39+E41</f>
        <v>1208.6000000000001</v>
      </c>
    </row>
    <row r="32" spans="1:5" ht="33.75" customHeight="1">
      <c r="A32" s="20" t="s">
        <v>61</v>
      </c>
      <c r="B32" s="18" t="s">
        <v>55</v>
      </c>
      <c r="C32" s="18"/>
      <c r="D32" s="59" t="str">
        <f>прил2!E61</f>
        <v>+23,0</v>
      </c>
      <c r="E32" s="8">
        <f>E34+E33</f>
        <v>673</v>
      </c>
    </row>
    <row r="33" spans="1:5" ht="50.25" customHeight="1">
      <c r="A33" s="20" t="str">
        <f>прил2!A62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18" t="str">
        <f>прил2!C62</f>
        <v>30 2 02 06050</v>
      </c>
      <c r="C33" s="18">
        <f>прил2!D62</f>
        <v>100</v>
      </c>
      <c r="D33" s="59" t="str">
        <f>прил2!E62</f>
        <v>+185,8</v>
      </c>
      <c r="E33" s="8">
        <f>прил2!F62</f>
        <v>185.8</v>
      </c>
    </row>
    <row r="34" spans="1:5" ht="30">
      <c r="A34" s="20" t="s">
        <v>56</v>
      </c>
      <c r="B34" s="18" t="s">
        <v>55</v>
      </c>
      <c r="C34" s="18">
        <v>200</v>
      </c>
      <c r="D34" s="59" t="str">
        <f>прил2!E63</f>
        <v>-162,8</v>
      </c>
      <c r="E34" s="8">
        <f>прил2!F63</f>
        <v>487.2</v>
      </c>
    </row>
    <row r="35" spans="1:5" ht="64.5" customHeight="1">
      <c r="A35" s="17" t="s">
        <v>81</v>
      </c>
      <c r="B35" s="18" t="s">
        <v>57</v>
      </c>
      <c r="C35" s="26"/>
      <c r="D35" s="26"/>
      <c r="E35" s="13">
        <f>E36</f>
        <v>220</v>
      </c>
    </row>
    <row r="36" spans="1:5" ht="30">
      <c r="A36" s="20" t="s">
        <v>56</v>
      </c>
      <c r="B36" s="18" t="s">
        <v>57</v>
      </c>
      <c r="C36" s="18">
        <v>200</v>
      </c>
      <c r="D36" s="18"/>
      <c r="E36" s="8">
        <f>прил2!F65</f>
        <v>220</v>
      </c>
    </row>
    <row r="37" spans="1:5" ht="48" customHeight="1">
      <c r="A37" s="20" t="str">
        <f>прил2!A66</f>
        <v>Реализация проектов развития общественной инфраструктуры, основанных на местных инициативах, за счет средств бюджетов</v>
      </c>
      <c r="B37" s="18" t="str">
        <f>прил2!C66</f>
        <v>30 2 02 S2471</v>
      </c>
      <c r="C37" s="18"/>
      <c r="D37" s="59" t="str">
        <f>прил2!E66</f>
        <v>+265,9</v>
      </c>
      <c r="E37" s="8">
        <f>прил2!F66</f>
        <v>265.89999999999998</v>
      </c>
    </row>
    <row r="38" spans="1:5" ht="37.5" customHeight="1">
      <c r="A38" s="20" t="str">
        <f>прил2!A67</f>
        <v>Закупка товаров, работ и услуг для государственных (муниципальных) нужд</v>
      </c>
      <c r="B38" s="18" t="str">
        <f>прил2!C67</f>
        <v>30 2 02 S2471</v>
      </c>
      <c r="C38" s="18">
        <f>C36</f>
        <v>200</v>
      </c>
      <c r="D38" s="59" t="str">
        <f>прил2!E67</f>
        <v>+265,9</v>
      </c>
      <c r="E38" s="8">
        <f>прил2!F67</f>
        <v>265.89999999999998</v>
      </c>
    </row>
    <row r="39" spans="1:5" ht="60">
      <c r="A39" s="20" t="str">
        <f>прил2!A68</f>
        <v>Реализация проектов развития общественной инфраструктуры, основанных на местных инициативах, за счет средств поступивших от физических лиц</v>
      </c>
      <c r="B39" s="18" t="str">
        <f>прил2!C68</f>
        <v>30 2 02 S2472</v>
      </c>
      <c r="C39" s="18"/>
      <c r="D39" s="59" t="str">
        <f>прил2!E68</f>
        <v>+34,7</v>
      </c>
      <c r="E39" s="8">
        <f>прил2!F68</f>
        <v>34.700000000000003</v>
      </c>
    </row>
    <row r="40" spans="1:5" ht="39.75" customHeight="1">
      <c r="A40" s="20" t="str">
        <f>прил2!A69</f>
        <v>Закупка товаров, работ и услуг для государственных (муниципальных) нужд</v>
      </c>
      <c r="B40" s="18" t="str">
        <f>прил2!C69</f>
        <v>30 2 02 S2472</v>
      </c>
      <c r="C40" s="18">
        <f>C38</f>
        <v>200</v>
      </c>
      <c r="D40" s="59" t="str">
        <f>прил2!E69</f>
        <v>+34,7</v>
      </c>
      <c r="E40" s="8">
        <f>прил2!F69</f>
        <v>34.700000000000003</v>
      </c>
    </row>
    <row r="41" spans="1:5" ht="60">
      <c r="A41" s="20" t="str">
        <f>прил2!A70</f>
        <v>Реализация проектов развития общественной инфраструктуры, основанных на местных инициативах, за счет средств поступивших от юридических лиц</v>
      </c>
      <c r="B41" s="18" t="str">
        <f>прил2!C70</f>
        <v>30 2 02 S2473</v>
      </c>
      <c r="C41" s="18"/>
      <c r="D41" s="59" t="str">
        <f>прил2!E70</f>
        <v>+15,0</v>
      </c>
      <c r="E41" s="8">
        <f>прил2!F70</f>
        <v>15</v>
      </c>
    </row>
    <row r="42" spans="1:5" ht="39" customHeight="1">
      <c r="A42" s="20" t="str">
        <f>прил2!A71</f>
        <v>Закупка товаров, работ и услуг для государственных (муниципальных) нужд</v>
      </c>
      <c r="B42" s="18" t="str">
        <f>прил2!C71</f>
        <v>30 2 02 S2473</v>
      </c>
      <c r="C42" s="18">
        <f>C40</f>
        <v>200</v>
      </c>
      <c r="D42" s="59" t="str">
        <f>прил2!E71</f>
        <v>+15,0</v>
      </c>
      <c r="E42" s="8">
        <f>прил2!F71</f>
        <v>15</v>
      </c>
    </row>
    <row r="43" spans="1:5" ht="39" customHeight="1">
      <c r="A43" s="20" t="str">
        <f>прил2!A75</f>
        <v>Подпрограмма «Мероприятия по охране окружающей среды»</v>
      </c>
      <c r="B43" s="18" t="str">
        <f>прил2!C75</f>
        <v>30 6 00 00000</v>
      </c>
      <c r="C43" s="18"/>
      <c r="D43" s="77" t="str">
        <f>D44</f>
        <v>+200,0</v>
      </c>
      <c r="E43" s="8">
        <f>прил2!F75</f>
        <v>200</v>
      </c>
    </row>
    <row r="44" spans="1:5" ht="36" customHeight="1">
      <c r="A44" s="20" t="str">
        <f>прил2!A76</f>
        <v>Основное мероприятие «Мероприятия по охране окружающей среды»</v>
      </c>
      <c r="B44" s="18" t="str">
        <f>прил2!C76</f>
        <v>30 6 06 00000</v>
      </c>
      <c r="C44" s="18"/>
      <c r="D44" s="77" t="str">
        <f>D45</f>
        <v>+200,0</v>
      </c>
      <c r="E44" s="8">
        <f>прил2!F76</f>
        <v>200</v>
      </c>
    </row>
    <row r="45" spans="1:5" ht="45.75" customHeight="1">
      <c r="A45" s="20" t="str">
        <f>прил2!A77</f>
        <v>Мероприятия по благоустройству территорий населенных пунктов,коммунальному хозяйству,обеспечению мер пожарной безопасности, осуществлению  дорожной деятельностью и охране окружающей среды в границах  сельских поселений</v>
      </c>
      <c r="B45" s="18" t="str">
        <f>прил2!C77</f>
        <v>30 6 06 74040</v>
      </c>
      <c r="C45" s="18"/>
      <c r="D45" s="59" t="s">
        <v>94</v>
      </c>
      <c r="E45" s="8">
        <f>E46</f>
        <v>200</v>
      </c>
    </row>
    <row r="46" spans="1:5" ht="39" customHeight="1">
      <c r="A46" s="20" t="str">
        <f>прил2!A78</f>
        <v>Закупка товаров, работ и услуг для государственных (муниципальных) нужд</v>
      </c>
      <c r="B46" s="18" t="str">
        <f>прил2!C78</f>
        <v>30 6 06 74040</v>
      </c>
      <c r="C46" s="18">
        <f>C42</f>
        <v>200</v>
      </c>
      <c r="D46" s="59" t="s">
        <v>94</v>
      </c>
      <c r="E46" s="8">
        <v>200</v>
      </c>
    </row>
    <row r="47" spans="1:5">
      <c r="A47" s="21" t="s">
        <v>24</v>
      </c>
      <c r="B47" s="22" t="s">
        <v>25</v>
      </c>
      <c r="C47" s="22"/>
      <c r="D47" s="22" t="str">
        <f>прил2!E19</f>
        <v>+122,3</v>
      </c>
      <c r="E47" s="13">
        <f>E48+E50+E54+E56</f>
        <v>1931.9000000000003</v>
      </c>
    </row>
    <row r="48" spans="1:5">
      <c r="A48" s="20" t="s">
        <v>70</v>
      </c>
      <c r="B48" s="18" t="s">
        <v>26</v>
      </c>
      <c r="C48" s="18"/>
      <c r="D48" s="59" t="str">
        <f>прил2!E20</f>
        <v>+115,0</v>
      </c>
      <c r="E48" s="8">
        <f>E49</f>
        <v>715.1</v>
      </c>
    </row>
    <row r="49" spans="1:5" ht="65.25" customHeight="1">
      <c r="A49" s="20" t="s">
        <v>27</v>
      </c>
      <c r="B49" s="18" t="s">
        <v>26</v>
      </c>
      <c r="C49" s="18">
        <v>100</v>
      </c>
      <c r="D49" s="59" t="str">
        <f>прил2!E23</f>
        <v>+115,0</v>
      </c>
      <c r="E49" s="8">
        <f>прил2!F23</f>
        <v>715.1</v>
      </c>
    </row>
    <row r="50" spans="1:5">
      <c r="A50" s="20" t="s">
        <v>29</v>
      </c>
      <c r="B50" s="18" t="s">
        <v>64</v>
      </c>
      <c r="C50" s="18"/>
      <c r="D50" s="18" t="str">
        <f>прил2!E26</f>
        <v>+7,3</v>
      </c>
      <c r="E50" s="8">
        <f>E51+E52+E53</f>
        <v>1123.1000000000001</v>
      </c>
    </row>
    <row r="51" spans="1:5" ht="77.25" customHeight="1">
      <c r="A51" s="20" t="s">
        <v>27</v>
      </c>
      <c r="B51" s="18" t="s">
        <v>30</v>
      </c>
      <c r="C51" s="18">
        <v>100</v>
      </c>
      <c r="D51" s="59" t="str">
        <f>прил2!E27</f>
        <v>+1,3</v>
      </c>
      <c r="E51" s="8">
        <f>прил2!F27</f>
        <v>736.9</v>
      </c>
    </row>
    <row r="52" spans="1:5" ht="31.5" customHeight="1">
      <c r="A52" s="20" t="s">
        <v>56</v>
      </c>
      <c r="B52" s="18" t="s">
        <v>30</v>
      </c>
      <c r="C52" s="18">
        <v>200</v>
      </c>
      <c r="D52" s="18" t="str">
        <f>прил2!E28</f>
        <v>+6,0</v>
      </c>
      <c r="E52" s="8">
        <f>прил2!F28</f>
        <v>376</v>
      </c>
    </row>
    <row r="53" spans="1:5">
      <c r="A53" s="20" t="s">
        <v>32</v>
      </c>
      <c r="B53" s="18" t="s">
        <v>30</v>
      </c>
      <c r="C53" s="18">
        <v>800</v>
      </c>
      <c r="D53" s="18"/>
      <c r="E53" s="8">
        <f>прил2!F29</f>
        <v>10.199999999999999</v>
      </c>
    </row>
    <row r="54" spans="1:5">
      <c r="A54" s="20" t="s">
        <v>34</v>
      </c>
      <c r="B54" s="18" t="s">
        <v>35</v>
      </c>
      <c r="C54" s="18"/>
      <c r="D54" s="18"/>
      <c r="E54" s="8">
        <f>E55</f>
        <v>10</v>
      </c>
    </row>
    <row r="55" spans="1:5">
      <c r="A55" s="20" t="s">
        <v>32</v>
      </c>
      <c r="B55" s="18" t="s">
        <v>35</v>
      </c>
      <c r="C55" s="18">
        <v>800</v>
      </c>
      <c r="D55" s="18"/>
      <c r="E55" s="8">
        <f>прил2!F33</f>
        <v>10</v>
      </c>
    </row>
    <row r="56" spans="1:5" ht="60">
      <c r="A56" s="20" t="s">
        <v>38</v>
      </c>
      <c r="B56" s="18" t="s">
        <v>39</v>
      </c>
      <c r="C56" s="18"/>
      <c r="D56" s="18"/>
      <c r="E56" s="8">
        <f>E57+E58</f>
        <v>83.7</v>
      </c>
    </row>
    <row r="57" spans="1:5" ht="79.5" customHeight="1">
      <c r="A57" s="20" t="s">
        <v>27</v>
      </c>
      <c r="B57" s="18" t="s">
        <v>39</v>
      </c>
      <c r="C57" s="18">
        <v>100</v>
      </c>
      <c r="D57" s="18"/>
      <c r="E57" s="8">
        <f>прил2!F38</f>
        <v>80.2</v>
      </c>
    </row>
    <row r="58" spans="1:5" ht="30">
      <c r="A58" s="20" t="s">
        <v>56</v>
      </c>
      <c r="B58" s="18" t="s">
        <v>39</v>
      </c>
      <c r="C58" s="18">
        <v>200</v>
      </c>
      <c r="D58" s="18"/>
      <c r="E58" s="8">
        <f>прил2!F39</f>
        <v>3.5</v>
      </c>
    </row>
    <row r="59" spans="1:5" ht="15.75">
      <c r="A59" s="4"/>
    </row>
    <row r="60" spans="1:5">
      <c r="A60" s="6" t="s">
        <v>17</v>
      </c>
      <c r="B60" s="1"/>
      <c r="C60" s="1"/>
      <c r="D60" s="1"/>
      <c r="E60" s="88" t="s">
        <v>142</v>
      </c>
    </row>
  </sheetData>
  <mergeCells count="16">
    <mergeCell ref="A12:E12"/>
    <mergeCell ref="A13:E13"/>
    <mergeCell ref="A16:A17"/>
    <mergeCell ref="B16:B17"/>
    <mergeCell ref="C16:C17"/>
    <mergeCell ref="D16:E16"/>
    <mergeCell ref="B6:E6"/>
    <mergeCell ref="B7:E7"/>
    <mergeCell ref="B8:E8"/>
    <mergeCell ref="A11:F11"/>
    <mergeCell ref="B1:E1"/>
    <mergeCell ref="B2:E2"/>
    <mergeCell ref="B3:E3"/>
    <mergeCell ref="B4:E4"/>
    <mergeCell ref="B5:E5"/>
    <mergeCell ref="A10:E10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7" fitToHeight="0" orientation="portrait" r:id="rId1"/>
  <rowBreaks count="1" manualBreakCount="1">
    <brk id="3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>
      <selection activeCell="H5" sqref="H5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4" max="4" width="14" customWidth="1"/>
    <col min="5" max="5" width="14.5703125" customWidth="1"/>
    <col min="6" max="6" width="18.42578125" customWidth="1"/>
  </cols>
  <sheetData>
    <row r="1" spans="1:6">
      <c r="C1" s="10" t="s">
        <v>124</v>
      </c>
      <c r="D1" s="10"/>
      <c r="E1" s="10"/>
      <c r="F1" s="10"/>
    </row>
    <row r="2" spans="1:6">
      <c r="C2" s="10" t="s">
        <v>128</v>
      </c>
      <c r="D2" s="10"/>
      <c r="E2" s="10"/>
      <c r="F2" s="10"/>
    </row>
    <row r="3" spans="1:6">
      <c r="C3" s="10" t="s">
        <v>14</v>
      </c>
      <c r="D3" s="10"/>
      <c r="E3" s="10"/>
      <c r="F3" s="10"/>
    </row>
    <row r="4" spans="1:6">
      <c r="C4" s="80" t="s">
        <v>165</v>
      </c>
      <c r="D4" s="80"/>
      <c r="E4" s="80"/>
      <c r="F4" s="10"/>
    </row>
    <row r="5" spans="1:6">
      <c r="C5" s="10" t="s">
        <v>129</v>
      </c>
      <c r="D5" s="10"/>
      <c r="E5" s="10"/>
      <c r="F5" s="10"/>
    </row>
    <row r="6" spans="1:6">
      <c r="C6" s="10" t="s">
        <v>14</v>
      </c>
      <c r="D6" s="10"/>
      <c r="E6" s="10"/>
      <c r="F6" s="10"/>
    </row>
    <row r="7" spans="1:6">
      <c r="C7" s="10" t="s">
        <v>83</v>
      </c>
      <c r="D7" s="10"/>
      <c r="E7" s="10"/>
      <c r="F7" s="10"/>
    </row>
    <row r="8" spans="1:6">
      <c r="C8" s="10" t="s">
        <v>84</v>
      </c>
      <c r="D8" s="10"/>
      <c r="E8" s="10"/>
      <c r="F8" s="10"/>
    </row>
    <row r="10" spans="1:6" ht="15.75">
      <c r="A10" s="101" t="s">
        <v>132</v>
      </c>
      <c r="B10" s="101"/>
      <c r="C10" s="101"/>
      <c r="D10" s="101"/>
      <c r="E10" s="101"/>
      <c r="F10" s="101"/>
    </row>
    <row r="11" spans="1:6" ht="15.75">
      <c r="A11" s="101" t="s">
        <v>90</v>
      </c>
      <c r="B11" s="101"/>
      <c r="C11" s="101"/>
      <c r="D11" s="101"/>
      <c r="E11" s="101"/>
      <c r="F11" s="101"/>
    </row>
    <row r="13" spans="1:6">
      <c r="F13" s="5" t="s">
        <v>16</v>
      </c>
    </row>
    <row r="14" spans="1:6">
      <c r="A14" s="104" t="s">
        <v>1</v>
      </c>
      <c r="B14" s="107" t="s">
        <v>65</v>
      </c>
      <c r="C14" s="107" t="s">
        <v>20</v>
      </c>
      <c r="D14" s="107" t="s">
        <v>21</v>
      </c>
      <c r="E14" s="105" t="s">
        <v>2</v>
      </c>
      <c r="F14" s="106"/>
    </row>
    <row r="15" spans="1:6" ht="26.25">
      <c r="A15" s="104"/>
      <c r="B15" s="107"/>
      <c r="C15" s="107"/>
      <c r="D15" s="107"/>
      <c r="E15" s="73" t="s">
        <v>91</v>
      </c>
      <c r="F15" s="78" t="str">
        <f>'прил 3'!E17</f>
        <v>С учетом изменений 2019 год</v>
      </c>
    </row>
    <row r="16" spans="1:6">
      <c r="A16" s="11" t="s">
        <v>3</v>
      </c>
      <c r="B16" s="11"/>
      <c r="C16" s="12"/>
      <c r="D16" s="12"/>
      <c r="E16" s="90" t="str">
        <f>E17</f>
        <v>+821,1</v>
      </c>
      <c r="F16" s="13">
        <f>F17</f>
        <v>3780.7000000000007</v>
      </c>
    </row>
    <row r="17" spans="1:6" ht="66.75" customHeight="1">
      <c r="A17" s="14" t="s">
        <v>171</v>
      </c>
      <c r="B17" s="15">
        <v>791</v>
      </c>
      <c r="C17" s="16"/>
      <c r="D17" s="16"/>
      <c r="E17" s="89" t="str">
        <f>'прил 3'!D18</f>
        <v>+821,1</v>
      </c>
      <c r="F17" s="13">
        <f>F18+F46</f>
        <v>3780.7000000000007</v>
      </c>
    </row>
    <row r="18" spans="1:6" ht="75.75" customHeight="1">
      <c r="A18" s="14" t="s">
        <v>172</v>
      </c>
      <c r="B18" s="15">
        <v>791</v>
      </c>
      <c r="C18" s="15" t="s">
        <v>66</v>
      </c>
      <c r="D18" s="15"/>
      <c r="E18" s="89" t="str">
        <f>'прил 3'!D19</f>
        <v>+698,8</v>
      </c>
      <c r="F18" s="13">
        <f>F23+F29+F42+F19</f>
        <v>1848.8000000000002</v>
      </c>
    </row>
    <row r="19" spans="1:6" ht="43.5" customHeight="1">
      <c r="A19" s="17" t="s">
        <v>148</v>
      </c>
      <c r="B19" s="86">
        <v>791</v>
      </c>
      <c r="C19" s="18" t="s">
        <v>163</v>
      </c>
      <c r="D19" s="15"/>
      <c r="E19" s="24"/>
      <c r="F19" s="8">
        <f>F20</f>
        <v>30</v>
      </c>
    </row>
    <row r="20" spans="1:6" ht="57.75" customHeight="1">
      <c r="A20" s="19" t="s">
        <v>150</v>
      </c>
      <c r="B20" s="86">
        <v>791</v>
      </c>
      <c r="C20" s="18" t="s">
        <v>164</v>
      </c>
      <c r="D20" s="15"/>
      <c r="E20" s="24"/>
      <c r="F20" s="8">
        <f>F21</f>
        <v>30</v>
      </c>
    </row>
    <row r="21" spans="1:6" ht="79.5" customHeight="1">
      <c r="A21" s="17" t="s">
        <v>81</v>
      </c>
      <c r="B21" s="86">
        <v>791</v>
      </c>
      <c r="C21" s="18" t="s">
        <v>154</v>
      </c>
      <c r="D21" s="15"/>
      <c r="E21" s="24"/>
      <c r="F21" s="8">
        <f>F22</f>
        <v>30</v>
      </c>
    </row>
    <row r="22" spans="1:6" ht="45.75" customHeight="1">
      <c r="A22" s="17" t="s">
        <v>31</v>
      </c>
      <c r="B22" s="86">
        <v>791</v>
      </c>
      <c r="C22" s="18" t="s">
        <v>154</v>
      </c>
      <c r="D22" s="86">
        <v>200</v>
      </c>
      <c r="E22" s="24"/>
      <c r="F22" s="8">
        <f>'прил 3'!E23</f>
        <v>30</v>
      </c>
    </row>
    <row r="23" spans="1:6" ht="18.75" customHeight="1">
      <c r="A23" s="20" t="s">
        <v>59</v>
      </c>
      <c r="B23" s="16">
        <v>791</v>
      </c>
      <c r="C23" s="16" t="s">
        <v>44</v>
      </c>
      <c r="D23" s="15"/>
      <c r="E23" s="25" t="str">
        <f>E24</f>
        <v>+160,2</v>
      </c>
      <c r="F23" s="8">
        <f>F24</f>
        <v>410.2</v>
      </c>
    </row>
    <row r="24" spans="1:6" ht="33" customHeight="1">
      <c r="A24" s="20" t="s">
        <v>45</v>
      </c>
      <c r="B24" s="16">
        <v>791</v>
      </c>
      <c r="C24" s="16" t="s">
        <v>46</v>
      </c>
      <c r="D24" s="15"/>
      <c r="E24" s="25" t="str">
        <f>E25</f>
        <v>+160,2</v>
      </c>
      <c r="F24" s="8">
        <f>F27+F25</f>
        <v>410.2</v>
      </c>
    </row>
    <row r="25" spans="1:6" ht="48.75" customHeight="1">
      <c r="A25" s="20" t="str">
        <f>'прил 3'!A26</f>
        <v>Мероприятия по благоустройству территорий населенных пунктов,коммунальному хозяйству,обеспечению мер пожарной безопасности и осуществлению  дорожной деятельностью в границах  сельских поселений</v>
      </c>
      <c r="B25" s="71">
        <v>791</v>
      </c>
      <c r="C25" s="71" t="str">
        <f>'прил 3'!B26</f>
        <v>30 1 01 03150</v>
      </c>
      <c r="D25" s="15"/>
      <c r="E25" s="25" t="str">
        <f>'прил 3'!D26</f>
        <v>+160,2</v>
      </c>
      <c r="F25" s="8">
        <f>'прил 3'!E26</f>
        <v>160.19999999999999</v>
      </c>
    </row>
    <row r="26" spans="1:6" ht="33" customHeight="1">
      <c r="A26" s="20" t="str">
        <f>'прил 3'!A27</f>
        <v>Закупка товаров, работ и услуг для обеспечения государственных (муниципальных) нужд</v>
      </c>
      <c r="B26" s="71">
        <v>791</v>
      </c>
      <c r="C26" s="71" t="str">
        <f>'прил 3'!B27</f>
        <v>30 1 01 03150</v>
      </c>
      <c r="D26" s="71">
        <v>200</v>
      </c>
      <c r="E26" s="25" t="str">
        <f>'прил 3'!D27</f>
        <v>+160,2</v>
      </c>
      <c r="F26" s="8">
        <f>'прил 3'!E27</f>
        <v>160.19999999999999</v>
      </c>
    </row>
    <row r="27" spans="1:6" ht="66.75" customHeight="1">
      <c r="A27" s="17" t="s">
        <v>81</v>
      </c>
      <c r="B27" s="16">
        <v>791</v>
      </c>
      <c r="C27" s="18" t="s">
        <v>47</v>
      </c>
      <c r="D27" s="18"/>
      <c r="E27" s="18"/>
      <c r="F27" s="8">
        <f>F28</f>
        <v>250</v>
      </c>
    </row>
    <row r="28" spans="1:6" ht="30.75" customHeight="1">
      <c r="A28" s="20" t="s">
        <v>56</v>
      </c>
      <c r="B28" s="16">
        <v>791</v>
      </c>
      <c r="C28" s="18" t="s">
        <v>47</v>
      </c>
      <c r="D28" s="18">
        <v>200</v>
      </c>
      <c r="E28" s="18"/>
      <c r="F28" s="8">
        <f>'прил 3'!E29</f>
        <v>250</v>
      </c>
    </row>
    <row r="29" spans="1:6" ht="30.75" customHeight="1">
      <c r="A29" s="20" t="s">
        <v>50</v>
      </c>
      <c r="B29" s="16">
        <v>791</v>
      </c>
      <c r="C29" s="18" t="s">
        <v>51</v>
      </c>
      <c r="D29" s="18"/>
      <c r="E29" s="59" t="str">
        <f>E30</f>
        <v>+338,6</v>
      </c>
      <c r="F29" s="8">
        <f>F30</f>
        <v>1208.6000000000001</v>
      </c>
    </row>
    <row r="30" spans="1:6" ht="32.25" customHeight="1">
      <c r="A30" s="20" t="s">
        <v>60</v>
      </c>
      <c r="B30" s="16">
        <v>791</v>
      </c>
      <c r="C30" s="18" t="s">
        <v>53</v>
      </c>
      <c r="D30" s="18"/>
      <c r="E30" s="59" t="str">
        <f>'прил 3'!D31</f>
        <v>+338,6</v>
      </c>
      <c r="F30" s="8">
        <f>F31+F34+F36+F38+F40</f>
        <v>1208.6000000000001</v>
      </c>
    </row>
    <row r="31" spans="1:6" ht="30" customHeight="1">
      <c r="A31" s="20" t="s">
        <v>61</v>
      </c>
      <c r="B31" s="16">
        <v>791</v>
      </c>
      <c r="C31" s="18" t="s">
        <v>55</v>
      </c>
      <c r="D31" s="18"/>
      <c r="E31" s="59" t="str">
        <f>'прил 3'!D32</f>
        <v>+23,0</v>
      </c>
      <c r="F31" s="8">
        <f>F33+F32</f>
        <v>673</v>
      </c>
    </row>
    <row r="32" spans="1:6" ht="60" customHeight="1">
      <c r="A32" s="20" t="str">
        <f>'прил 3'!A33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" s="71">
        <v>791</v>
      </c>
      <c r="C32" s="18" t="str">
        <f>C31</f>
        <v>30 2 02 06050</v>
      </c>
      <c r="D32" s="18">
        <v>100</v>
      </c>
      <c r="E32" s="59" t="str">
        <f>'прил 3'!D33</f>
        <v>+185,8</v>
      </c>
      <c r="F32" s="8">
        <f>'прил 3'!E33</f>
        <v>185.8</v>
      </c>
    </row>
    <row r="33" spans="1:6" ht="31.5" customHeight="1">
      <c r="A33" s="20" t="s">
        <v>56</v>
      </c>
      <c r="B33" s="16">
        <v>791</v>
      </c>
      <c r="C33" s="18" t="s">
        <v>55</v>
      </c>
      <c r="D33" s="18">
        <v>200</v>
      </c>
      <c r="E33" s="59" t="str">
        <f>'прил 3'!D34</f>
        <v>-162,8</v>
      </c>
      <c r="F33" s="8">
        <f>'прил 3'!E34</f>
        <v>487.2</v>
      </c>
    </row>
    <row r="34" spans="1:6" ht="60" customHeight="1">
      <c r="A34" s="17" t="s">
        <v>81</v>
      </c>
      <c r="B34" s="16">
        <v>791</v>
      </c>
      <c r="C34" s="18" t="s">
        <v>57</v>
      </c>
      <c r="D34" s="18"/>
      <c r="E34" s="18"/>
      <c r="F34" s="8">
        <f>F35</f>
        <v>220</v>
      </c>
    </row>
    <row r="35" spans="1:6" ht="32.25" customHeight="1">
      <c r="A35" s="20" t="s">
        <v>56</v>
      </c>
      <c r="B35" s="16">
        <v>791</v>
      </c>
      <c r="C35" s="18" t="s">
        <v>57</v>
      </c>
      <c r="D35" s="18">
        <v>200</v>
      </c>
      <c r="E35" s="18"/>
      <c r="F35" s="8">
        <f>'прил 3'!E36</f>
        <v>220</v>
      </c>
    </row>
    <row r="36" spans="1:6" ht="32.25" customHeight="1">
      <c r="A36" s="20" t="str">
        <f>'прил 3'!A37</f>
        <v>Реализация проектов развития общественной инфраструктуры, основанных на местных инициативах, за счет средств бюджетов</v>
      </c>
      <c r="B36" s="71">
        <v>791</v>
      </c>
      <c r="C36" s="18" t="str">
        <f>'прил 3'!B37</f>
        <v>30 2 02 S2471</v>
      </c>
      <c r="D36" s="18"/>
      <c r="E36" s="59" t="str">
        <f>'прил 3'!D37</f>
        <v>+265,9</v>
      </c>
      <c r="F36" s="8">
        <f>'прил 3'!E37</f>
        <v>265.89999999999998</v>
      </c>
    </row>
    <row r="37" spans="1:6" ht="32.25" customHeight="1">
      <c r="A37" s="20" t="str">
        <f>'прил 3'!A38</f>
        <v>Закупка товаров, работ и услуг для государственных (муниципальных) нужд</v>
      </c>
      <c r="B37" s="71">
        <v>791</v>
      </c>
      <c r="C37" s="18" t="str">
        <f>'прил 3'!B38</f>
        <v>30 2 02 S2471</v>
      </c>
      <c r="D37" s="18">
        <f>D35</f>
        <v>200</v>
      </c>
      <c r="E37" s="59" t="str">
        <f>'прил 3'!D38</f>
        <v>+265,9</v>
      </c>
      <c r="F37" s="8">
        <f>'прил 3'!E38</f>
        <v>265.89999999999998</v>
      </c>
    </row>
    <row r="38" spans="1:6" ht="32.25" customHeight="1">
      <c r="A38" s="20" t="str">
        <f>'прил 3'!A39</f>
        <v>Реализация проектов развития общественной инфраструктуры, основанных на местных инициативах, за счет средств поступивших от физических лиц</v>
      </c>
      <c r="B38" s="71">
        <v>791</v>
      </c>
      <c r="C38" s="18" t="str">
        <f>'прил 3'!B39</f>
        <v>30 2 02 S2472</v>
      </c>
      <c r="D38" s="18"/>
      <c r="E38" s="59" t="str">
        <f>'прил 3'!D39</f>
        <v>+34,7</v>
      </c>
      <c r="F38" s="8">
        <f>'прил 3'!E39</f>
        <v>34.700000000000003</v>
      </c>
    </row>
    <row r="39" spans="1:6" ht="32.25" customHeight="1">
      <c r="A39" s="20" t="str">
        <f>'прил 3'!A40</f>
        <v>Закупка товаров, работ и услуг для государственных (муниципальных) нужд</v>
      </c>
      <c r="B39" s="71">
        <v>791</v>
      </c>
      <c r="C39" s="18" t="str">
        <f>'прил 3'!B40</f>
        <v>30 2 02 S2472</v>
      </c>
      <c r="D39" s="18">
        <f>D37</f>
        <v>200</v>
      </c>
      <c r="E39" s="59" t="str">
        <f>'прил 3'!D40</f>
        <v>+34,7</v>
      </c>
      <c r="F39" s="8">
        <f>'прил 3'!E40</f>
        <v>34.700000000000003</v>
      </c>
    </row>
    <row r="40" spans="1:6" ht="32.25" customHeight="1">
      <c r="A40" s="20" t="str">
        <f>'прил 3'!A41</f>
        <v>Реализация проектов развития общественной инфраструктуры, основанных на местных инициативах, за счет средств поступивших от юридических лиц</v>
      </c>
      <c r="B40" s="71">
        <v>791</v>
      </c>
      <c r="C40" s="18" t="str">
        <f>'прил 3'!B41</f>
        <v>30 2 02 S2473</v>
      </c>
      <c r="D40" s="18"/>
      <c r="E40" s="59" t="str">
        <f>'прил 3'!D41</f>
        <v>+15,0</v>
      </c>
      <c r="F40" s="8">
        <f>'прил 3'!E41</f>
        <v>15</v>
      </c>
    </row>
    <row r="41" spans="1:6" ht="32.25" customHeight="1">
      <c r="A41" s="20" t="str">
        <f>'прил 3'!A42</f>
        <v>Закупка товаров, работ и услуг для государственных (муниципальных) нужд</v>
      </c>
      <c r="B41" s="71">
        <v>791</v>
      </c>
      <c r="C41" s="18" t="str">
        <f>'прил 3'!B42</f>
        <v>30 2 02 S2473</v>
      </c>
      <c r="D41" s="18">
        <f>D39</f>
        <v>200</v>
      </c>
      <c r="E41" s="59" t="str">
        <f>'прил 3'!D42</f>
        <v>+15,0</v>
      </c>
      <c r="F41" s="8">
        <f>'прил 3'!E42</f>
        <v>15</v>
      </c>
    </row>
    <row r="42" spans="1:6" ht="32.25" customHeight="1">
      <c r="A42" s="20" t="str">
        <f>'прил 3'!A43</f>
        <v>Подпрограмма «Мероприятия по охране окружающей среды»</v>
      </c>
      <c r="B42" s="71">
        <v>791</v>
      </c>
      <c r="C42" s="18" t="s">
        <v>109</v>
      </c>
      <c r="D42" s="18"/>
      <c r="E42" s="77" t="str">
        <f>E43</f>
        <v>+200,0</v>
      </c>
      <c r="F42" s="8">
        <f>F43</f>
        <v>200</v>
      </c>
    </row>
    <row r="43" spans="1:6" ht="32.25" customHeight="1">
      <c r="A43" s="20" t="str">
        <f>'прил 3'!A44</f>
        <v>Основное мероприятие «Мероприятия по охране окружающей среды»</v>
      </c>
      <c r="B43" s="71">
        <v>791</v>
      </c>
      <c r="C43" s="18" t="s">
        <v>110</v>
      </c>
      <c r="D43" s="59"/>
      <c r="E43" s="77" t="str">
        <f>E44</f>
        <v>+200,0</v>
      </c>
      <c r="F43" s="8">
        <f>'прил 3'!E44</f>
        <v>200</v>
      </c>
    </row>
    <row r="44" spans="1:6" ht="32.25" customHeight="1">
      <c r="A44" s="20" t="str">
        <f>'прил 3'!A45</f>
        <v>Мероприятия по благоустройству территорий населенных пунктов,коммунальному хозяйству,обеспечению мер пожарной безопасности, осуществлению  дорожной деятельностью и охране окружающей среды в границах  сельских поселений</v>
      </c>
      <c r="B44" s="71">
        <v>791</v>
      </c>
      <c r="C44" s="18" t="str">
        <f>'прил 3'!B45</f>
        <v>30 6 06 74040</v>
      </c>
      <c r="D44" s="18"/>
      <c r="E44" s="77" t="str">
        <f>E45</f>
        <v>+200,0</v>
      </c>
      <c r="F44" s="8">
        <f>F45</f>
        <v>200</v>
      </c>
    </row>
    <row r="45" spans="1:6" ht="32.25" customHeight="1">
      <c r="A45" s="20" t="str">
        <f>'прил 3'!A46</f>
        <v>Закупка товаров, работ и услуг для государственных (муниципальных) нужд</v>
      </c>
      <c r="B45" s="71">
        <v>791</v>
      </c>
      <c r="C45" s="18" t="str">
        <f>'прил 3'!B46</f>
        <v>30 6 06 74040</v>
      </c>
      <c r="D45" s="18">
        <v>200</v>
      </c>
      <c r="E45" s="59" t="s">
        <v>94</v>
      </c>
      <c r="F45" s="8">
        <v>200</v>
      </c>
    </row>
    <row r="46" spans="1:6" ht="24" customHeight="1">
      <c r="A46" s="21" t="s">
        <v>24</v>
      </c>
      <c r="B46" s="15">
        <v>791</v>
      </c>
      <c r="C46" s="22" t="s">
        <v>25</v>
      </c>
      <c r="D46" s="22"/>
      <c r="E46" s="22" t="str">
        <f>'прил 3'!D47</f>
        <v>+122,3</v>
      </c>
      <c r="F46" s="13">
        <f>F47+F49+F53+F55</f>
        <v>1931.9000000000003</v>
      </c>
    </row>
    <row r="47" spans="1:6" ht="30" customHeight="1">
      <c r="A47" s="20" t="s">
        <v>70</v>
      </c>
      <c r="B47" s="16">
        <v>791</v>
      </c>
      <c r="C47" s="18" t="s">
        <v>26</v>
      </c>
      <c r="D47" s="18"/>
      <c r="E47" s="59" t="str">
        <f>E48</f>
        <v>+115,0</v>
      </c>
      <c r="F47" s="8">
        <f>F48</f>
        <v>715.1</v>
      </c>
    </row>
    <row r="48" spans="1:6" ht="66" customHeight="1">
      <c r="A48" s="20" t="s">
        <v>27</v>
      </c>
      <c r="B48" s="16">
        <v>791</v>
      </c>
      <c r="C48" s="18" t="s">
        <v>26</v>
      </c>
      <c r="D48" s="18">
        <v>100</v>
      </c>
      <c r="E48" s="59" t="str">
        <f>'прил 3'!D49</f>
        <v>+115,0</v>
      </c>
      <c r="F48" s="8">
        <f>'прил 3'!E49</f>
        <v>715.1</v>
      </c>
    </row>
    <row r="49" spans="1:6">
      <c r="A49" s="20" t="s">
        <v>29</v>
      </c>
      <c r="B49" s="16">
        <v>791</v>
      </c>
      <c r="C49" s="18" t="s">
        <v>64</v>
      </c>
      <c r="D49" s="18"/>
      <c r="E49" s="18" t="str">
        <f>'прил 3'!D50</f>
        <v>+7,3</v>
      </c>
      <c r="F49" s="8">
        <f>F50+F51+F52</f>
        <v>1123.1000000000001</v>
      </c>
    </row>
    <row r="50" spans="1:6" ht="72" customHeight="1">
      <c r="A50" s="20" t="s">
        <v>27</v>
      </c>
      <c r="B50" s="16">
        <v>791</v>
      </c>
      <c r="C50" s="18" t="s">
        <v>30</v>
      </c>
      <c r="D50" s="18">
        <v>100</v>
      </c>
      <c r="E50" s="59" t="str">
        <f>'прил 3'!D51</f>
        <v>+1,3</v>
      </c>
      <c r="F50" s="8">
        <f>'прил 3'!E51</f>
        <v>736.9</v>
      </c>
    </row>
    <row r="51" spans="1:6" ht="27" customHeight="1">
      <c r="A51" s="17" t="s">
        <v>56</v>
      </c>
      <c r="B51" s="16">
        <v>791</v>
      </c>
      <c r="C51" s="18" t="s">
        <v>30</v>
      </c>
      <c r="D51" s="18">
        <v>200</v>
      </c>
      <c r="E51" s="18" t="str">
        <f>'прил 3'!D52</f>
        <v>+6,0</v>
      </c>
      <c r="F51" s="8">
        <f>'прил 3'!E52</f>
        <v>376</v>
      </c>
    </row>
    <row r="52" spans="1:6" ht="22.5" customHeight="1">
      <c r="A52" s="20" t="s">
        <v>32</v>
      </c>
      <c r="B52" s="16">
        <v>791</v>
      </c>
      <c r="C52" s="18" t="s">
        <v>30</v>
      </c>
      <c r="D52" s="18">
        <v>800</v>
      </c>
      <c r="E52" s="18"/>
      <c r="F52" s="8">
        <f>'прил 3'!E53</f>
        <v>10.199999999999999</v>
      </c>
    </row>
    <row r="53" spans="1:6" ht="20.25" customHeight="1">
      <c r="A53" s="20" t="s">
        <v>34</v>
      </c>
      <c r="B53" s="16">
        <v>791</v>
      </c>
      <c r="C53" s="18" t="s">
        <v>35</v>
      </c>
      <c r="D53" s="18"/>
      <c r="E53" s="18"/>
      <c r="F53" s="8">
        <f>F54</f>
        <v>10</v>
      </c>
    </row>
    <row r="54" spans="1:6" ht="21" customHeight="1">
      <c r="A54" s="20" t="s">
        <v>32</v>
      </c>
      <c r="B54" s="16">
        <v>791</v>
      </c>
      <c r="C54" s="18" t="s">
        <v>35</v>
      </c>
      <c r="D54" s="18">
        <v>800</v>
      </c>
      <c r="E54" s="18"/>
      <c r="F54" s="8">
        <f>'прил 3'!E55</f>
        <v>10</v>
      </c>
    </row>
    <row r="55" spans="1:6" ht="54" customHeight="1">
      <c r="A55" s="20" t="s">
        <v>38</v>
      </c>
      <c r="B55" s="16">
        <v>791</v>
      </c>
      <c r="C55" s="18" t="s">
        <v>39</v>
      </c>
      <c r="D55" s="18"/>
      <c r="E55" s="18"/>
      <c r="F55" s="8">
        <f>F56+F57</f>
        <v>83.7</v>
      </c>
    </row>
    <row r="56" spans="1:6" ht="69" customHeight="1">
      <c r="A56" s="20" t="s">
        <v>27</v>
      </c>
      <c r="B56" s="16">
        <v>791</v>
      </c>
      <c r="C56" s="18" t="s">
        <v>39</v>
      </c>
      <c r="D56" s="18">
        <v>100</v>
      </c>
      <c r="E56" s="18"/>
      <c r="F56" s="8">
        <f>'прил 3'!E57</f>
        <v>80.2</v>
      </c>
    </row>
    <row r="57" spans="1:6" ht="30" customHeight="1">
      <c r="A57" s="20" t="s">
        <v>56</v>
      </c>
      <c r="B57" s="16">
        <v>791</v>
      </c>
      <c r="C57" s="18" t="s">
        <v>39</v>
      </c>
      <c r="D57" s="18">
        <v>200</v>
      </c>
      <c r="E57" s="18"/>
      <c r="F57" s="8">
        <f>'прил 3'!E58</f>
        <v>3.5</v>
      </c>
    </row>
    <row r="58" spans="1:6" ht="15.75">
      <c r="A58" s="4"/>
    </row>
    <row r="59" spans="1:6" ht="15.75">
      <c r="A59" s="4"/>
    </row>
    <row r="60" spans="1:6">
      <c r="A60" s="6" t="s">
        <v>17</v>
      </c>
      <c r="B60" s="1"/>
      <c r="C60" s="1"/>
      <c r="D60" s="1"/>
      <c r="E60" s="1"/>
      <c r="F60" s="88" t="s">
        <v>142</v>
      </c>
    </row>
  </sheetData>
  <mergeCells count="7">
    <mergeCell ref="A10:F10"/>
    <mergeCell ref="A14:A15"/>
    <mergeCell ref="B14:B15"/>
    <mergeCell ref="C14:C15"/>
    <mergeCell ref="D14:D15"/>
    <mergeCell ref="A11:F11"/>
    <mergeCell ref="E14:F14"/>
  </mergeCells>
  <printOptions horizontalCentered="1"/>
  <pageMargins left="1.1023622047244095" right="0.5118110236220472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прил2</vt:lpstr>
      <vt:lpstr>прил 3</vt:lpstr>
      <vt:lpstr>прил 4</vt:lpstr>
      <vt:lpstr>прил2!Область_печати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2019-10-04T03:46:52Z</dcterms:modified>
</cp:coreProperties>
</file>